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990" windowHeight="12585" activeTab="0"/>
  </bookViews>
  <sheets>
    <sheet name="제3회 추경 계속비 변경조서" sheetId="1" r:id="rId1"/>
  </sheets>
  <definedNames>
    <definedName name="_xlnm.Print_Titles" localSheetId="0">'제3회 추경 계속비 변경조서'!$4:$5</definedName>
  </definedNames>
  <calcPr fullCalcOnLoad="1"/>
</workbook>
</file>

<file path=xl/sharedStrings.xml><?xml version="1.0" encoding="utf-8"?>
<sst xmlns="http://schemas.openxmlformats.org/spreadsheetml/2006/main" count="208" uniqueCount="108">
  <si>
    <t>지출잔액</t>
  </si>
  <si>
    <t>계 속 비 사 업 변 경 조 서</t>
  </si>
  <si>
    <t>기존</t>
  </si>
  <si>
    <t>변경</t>
  </si>
  <si>
    <t>증감</t>
  </si>
  <si>
    <t>정책사업</t>
  </si>
  <si>
    <t>단위사업</t>
  </si>
  <si>
    <t>세부사업</t>
  </si>
  <si>
    <t>사업개요</t>
  </si>
  <si>
    <t>구분</t>
  </si>
  <si>
    <t>총사업비</t>
  </si>
  <si>
    <t>전전년도까지(2009)</t>
  </si>
  <si>
    <t>전  년  도(2010)</t>
  </si>
  <si>
    <t>당해연도
예산액
(2011)</t>
  </si>
  <si>
    <t>2013년 
이후</t>
  </si>
  <si>
    <t>예산액</t>
  </si>
  <si>
    <t>지출액</t>
  </si>
  <si>
    <t>지역균형
발전위한
인프라
구축</t>
  </si>
  <si>
    <t>국가지원
도로건설</t>
  </si>
  <si>
    <t>국도대체
우회도로
개설(휴암
-오동)</t>
  </si>
  <si>
    <t>지역균형
발전을위한
인프라구축</t>
  </si>
  <si>
    <t>도심내도로확포장</t>
  </si>
  <si>
    <t xml:space="preserve">국도대체
우회도로
개설(남면
-북면)
</t>
  </si>
  <si>
    <t xml:space="preserve">국도대체
우회도로
개설(오동
-구성)
</t>
  </si>
  <si>
    <t>2012년
예산액</t>
  </si>
  <si>
    <t>도시개발</t>
  </si>
  <si>
    <t>균형적인
도시개발
추진</t>
  </si>
  <si>
    <t>전통문화
보존 및 
전승</t>
  </si>
  <si>
    <t>문화재
보존관리</t>
  </si>
  <si>
    <t>상당산성 
정비사업</t>
  </si>
  <si>
    <t>정북동토성     정비사업</t>
  </si>
  <si>
    <t>폐기물처리시설 설치운영</t>
  </si>
  <si>
    <t>청주권 광역소각시설 증설사업</t>
  </si>
  <si>
    <t>쾌적한
생활환경
조성</t>
  </si>
  <si>
    <t>청주시 유기성    폐기물 에너지화   시설 설치사업</t>
  </si>
  <si>
    <t>주거환경
정비</t>
  </si>
  <si>
    <t>주거환경
개선사업</t>
  </si>
  <si>
    <t>모충2구역
주거환경
개선사업</t>
  </si>
  <si>
    <t>주건환경
개선사업</t>
  </si>
  <si>
    <t>탑동1구역
주거환경
개선사업</t>
  </si>
  <si>
    <t>공원조성
및
녹지관리</t>
  </si>
  <si>
    <t>도시공원   조성 및
시설현대화</t>
  </si>
  <si>
    <t>사직2공원
공공디자인
조성사업</t>
  </si>
  <si>
    <t>재해및
재난예방</t>
  </si>
  <si>
    <t>재해위험
지구관리</t>
  </si>
  <si>
    <t>현암 재해위험    지구 정비사업</t>
  </si>
  <si>
    <t>신전 재해위험   지구 정비사업</t>
  </si>
  <si>
    <t>휴암 재해위험    지구 정비사업</t>
  </si>
  <si>
    <t>웰빙체육공간의 조성</t>
  </si>
  <si>
    <t>체육시설    관리</t>
  </si>
  <si>
    <t xml:space="preserve">청주종합경기장
시설개선사업 </t>
  </si>
  <si>
    <t xml:space="preserve">청주야구장
시설개선사업 </t>
  </si>
  <si>
    <t>문화유산
보존 및 전승</t>
  </si>
  <si>
    <t>직지문화
특구 
활성화</t>
  </si>
  <si>
    <t>남부도서관건립</t>
  </si>
  <si>
    <t>사회체육
진흥</t>
  </si>
  <si>
    <t>전문체육
육성지원</t>
  </si>
  <si>
    <t>청주흥덕지구
축구공원 조성</t>
  </si>
  <si>
    <t>근대5종 훈련장
건립</t>
  </si>
  <si>
    <t>장애인복지
구현</t>
  </si>
  <si>
    <t>장애인
복지기반
조성</t>
  </si>
  <si>
    <t>청주역~옥산간 
도로확장공사</t>
  </si>
  <si>
    <t>맑고 깨끗한 수질관리</t>
  </si>
  <si>
    <t>자연
친화적인 
하천관리</t>
  </si>
  <si>
    <t>무심천 고향의 강 정비사업</t>
  </si>
  <si>
    <r>
      <t>장애인스포츠센터</t>
    </r>
    <r>
      <rPr>
        <sz val="9"/>
        <color indexed="8"/>
        <rFont val="굴림체"/>
        <family val="3"/>
      </rPr>
      <t xml:space="preserve">
건립사업</t>
    </r>
  </si>
  <si>
    <r>
      <t>장애인 종합복지</t>
    </r>
    <r>
      <rPr>
        <sz val="9"/>
        <color indexed="8"/>
        <rFont val="굴림체"/>
        <family val="3"/>
      </rPr>
      <t xml:space="preserve">
센터 건립</t>
    </r>
  </si>
  <si>
    <r>
      <t>-위치:흥덕구</t>
    </r>
    <r>
      <rPr>
        <sz val="9"/>
        <color indexed="8"/>
        <rFont val="굴림체"/>
        <family val="3"/>
      </rPr>
      <t xml:space="preserve"> 분평동</t>
    </r>
    <r>
      <rPr>
        <sz val="9"/>
        <color indexed="8"/>
        <rFont val="굴림체"/>
        <family val="3"/>
      </rPr>
      <t xml:space="preserve">
-사업량:부지2,365㎡
</t>
    </r>
    <r>
      <rPr>
        <sz val="9"/>
        <color indexed="8"/>
        <rFont val="굴림체"/>
        <family val="3"/>
      </rPr>
      <t xml:space="preserve">        연면적</t>
    </r>
    <r>
      <rPr>
        <sz val="9"/>
        <color indexed="8"/>
        <rFont val="굴림체"/>
        <family val="3"/>
      </rPr>
      <t xml:space="preserve">2,692㎡
 </t>
    </r>
    <r>
      <rPr>
        <sz val="9"/>
        <color indexed="8"/>
        <rFont val="굴림체"/>
        <family val="3"/>
      </rPr>
      <t xml:space="preserve">       </t>
    </r>
    <r>
      <rPr>
        <sz val="9"/>
        <color indexed="8"/>
        <rFont val="굴림체"/>
        <family val="3"/>
      </rPr>
      <t>(지하1층</t>
    </r>
    <r>
      <rPr>
        <sz val="9"/>
        <color indexed="8"/>
        <rFont val="굴림체"/>
        <family val="3"/>
      </rPr>
      <t>,</t>
    </r>
    <r>
      <rPr>
        <sz val="9"/>
        <color indexed="8"/>
        <rFont val="굴림체"/>
        <family val="3"/>
      </rPr>
      <t xml:space="preserve">지상5층)
</t>
    </r>
    <r>
      <rPr>
        <sz val="9"/>
        <color indexed="8"/>
        <rFont val="굴림체"/>
        <family val="3"/>
      </rPr>
      <t>-기간:2011~2012</t>
    </r>
  </si>
  <si>
    <t>문화예술
진흥</t>
  </si>
  <si>
    <t>문화기반
시설확충</t>
  </si>
  <si>
    <t>쾌적한 
생활환경 조성</t>
  </si>
  <si>
    <t>자원의 
절약과 
재활용</t>
  </si>
  <si>
    <t>-위치:흥덕구 개신동
      오거리
-사업량:고가차도 L=740m
-기간:2006~2011</t>
  </si>
  <si>
    <t>-위치:상당구 사천동
      산59-4일원
-사업량
  · 부지:20,000㎡
  · 연면적:3,500㎡
-기간:2011~2014</t>
  </si>
  <si>
    <t>-위치:상당구 사천동
      산59-4일원
-사업량
   연면적:1,000㎡
-기간:2011~2012</t>
  </si>
  <si>
    <t>-위치:흥덕구 휴암동
      산65-1일원
-사업량
  · 부지:35,000㎡
  · 연면적:200㎡
-기간:2011~2013</t>
  </si>
  <si>
    <t>- 위치:흥덕구 운천동 909
- 사업량 : 1,400㎡
         (지하1층,지상2층)
-기간:2011~2013</t>
  </si>
  <si>
    <r>
      <t>-위치:흥덕구</t>
    </r>
    <r>
      <rPr>
        <sz val="9"/>
        <color indexed="8"/>
        <rFont val="굴림체"/>
        <family val="3"/>
      </rPr>
      <t xml:space="preserve"> 휴암동 338
-사업량:200톤/일
-기간:2009~2013</t>
    </r>
  </si>
  <si>
    <r>
      <t>-위치:청원군</t>
    </r>
    <r>
      <rPr>
        <sz val="9"/>
        <color indexed="8"/>
        <rFont val="굴림체"/>
        <family val="3"/>
      </rPr>
      <t xml:space="preserve"> 강내면 
      학천리2-1
-사업량:부지84,000㎡
        용량1,580,000㎥
-기간:2011~2014</t>
    </r>
  </si>
  <si>
    <r>
      <t>-위치:흥덕구</t>
    </r>
    <r>
      <rPr>
        <sz val="9"/>
        <color indexed="8"/>
        <rFont val="굴림체"/>
        <family val="3"/>
      </rPr>
      <t xml:space="preserve"> 신대동 628
-사업량:200톤/일
-기간:2009∼2013</t>
    </r>
  </si>
  <si>
    <r>
      <t>-위치:흥덕구</t>
    </r>
    <r>
      <rPr>
        <sz val="9"/>
        <color indexed="8"/>
        <rFont val="굴림체"/>
        <family val="3"/>
      </rPr>
      <t xml:space="preserve"> 모충동
      335-175일원
-사업량:100,086㎥
-기간:2006∼2012</t>
    </r>
  </si>
  <si>
    <r>
      <t>-위치:상당구</t>
    </r>
    <r>
      <rPr>
        <sz val="9"/>
        <color indexed="8"/>
        <rFont val="굴림체"/>
        <family val="3"/>
      </rPr>
      <t xml:space="preserve"> 탑동 74-23일원
-사업량:32,517㎥
-기간:2006∼2012</t>
    </r>
  </si>
  <si>
    <r>
      <t>-위치:흥덕구</t>
    </r>
    <r>
      <rPr>
        <sz val="9"/>
        <color indexed="8"/>
        <rFont val="굴림체"/>
        <family val="3"/>
      </rPr>
      <t xml:space="preserve"> 사직동
      산126∼9 일원
-사업량:53,737㎡
-기간:2010∼2012</t>
    </r>
  </si>
  <si>
    <r>
      <t>-위치:청원군</t>
    </r>
    <r>
      <rPr>
        <sz val="9"/>
        <color indexed="8"/>
        <rFont val="굴림체"/>
        <family val="3"/>
      </rPr>
      <t xml:space="preserve"> 남일면 효촌리
      ~흥덕구 휴암동
-사업량:L=11.4km,B=20m
-기간:2001~2012</t>
    </r>
  </si>
  <si>
    <r>
      <t>-위치:흥덕구</t>
    </r>
    <r>
      <rPr>
        <sz val="9"/>
        <color indexed="8"/>
        <rFont val="굴림체"/>
        <family val="3"/>
      </rPr>
      <t xml:space="preserve"> 휴암
      ~상당구 오동동
-사업량:L=13.33km, B=20m
-기간:2008~2016</t>
    </r>
  </si>
  <si>
    <r>
      <t>-위치:송천교</t>
    </r>
    <r>
      <rPr>
        <sz val="9"/>
        <color indexed="8"/>
        <rFont val="굴림체"/>
        <family val="3"/>
      </rPr>
      <t>~장평교
-사업량:L=8.9km,
        B=20~25→35m
-기간:2008~2020</t>
    </r>
  </si>
  <si>
    <r>
      <t>-위치:상당구</t>
    </r>
    <r>
      <rPr>
        <sz val="9"/>
        <color indexed="8"/>
        <rFont val="굴림체"/>
        <family val="3"/>
      </rPr>
      <t xml:space="preserve"> 수동~용담동
-사업량:L=1.74km,B=20m
-기간:2005~2013</t>
    </r>
  </si>
  <si>
    <r>
      <t>-위치:청주역~옥산
-사업량</t>
    </r>
    <r>
      <rPr>
        <sz val="9"/>
        <color indexed="8"/>
        <rFont val="굴림체"/>
        <family val="3"/>
      </rPr>
      <t>:L=2.1km, 
        B=8 → 25m
-기간:2008~2016</t>
    </r>
  </si>
  <si>
    <r>
      <t>-위치:흥덕구 현암동
      (현암천)일원
-사업량</t>
    </r>
    <r>
      <rPr>
        <sz val="9"/>
        <color indexed="8"/>
        <rFont val="굴림체"/>
        <family val="3"/>
      </rPr>
      <t>:하천정비 2km
-기간:2010∼2011</t>
    </r>
  </si>
  <si>
    <r>
      <t>-위치:흥덕구 신전동
      (양택이천)일원
-사업량</t>
    </r>
    <r>
      <rPr>
        <sz val="9"/>
        <color indexed="8"/>
        <rFont val="굴림체"/>
        <family val="3"/>
      </rPr>
      <t>:하천정비 1.32km
-기간:2011∼2012</t>
    </r>
  </si>
  <si>
    <r>
      <t>-위치:흥덕구 휴암동
      (휴암천)일원
-사업량</t>
    </r>
    <r>
      <rPr>
        <sz val="9"/>
        <color indexed="8"/>
        <rFont val="굴림체"/>
        <family val="3"/>
      </rPr>
      <t>:하천정비 1.24km
-기간:2011∼2012</t>
    </r>
  </si>
  <si>
    <t>(단위 : 백만원)</t>
  </si>
  <si>
    <r>
      <t>-위치: 흥덕구</t>
    </r>
    <r>
      <rPr>
        <sz val="9"/>
        <color indexed="8"/>
        <rFont val="굴림체"/>
        <family val="3"/>
      </rPr>
      <t xml:space="preserve"> 사직동 808
       종합경기장 내
-사업량: 트랙(우레탄)
         4,375㎡ 교체,
         사계절 잔디교체 등
         총 15건
-기간: 2011∼2013</t>
    </r>
  </si>
  <si>
    <r>
      <t>-위치: 흥덕구</t>
    </r>
    <r>
      <rPr>
        <sz val="9"/>
        <color indexed="8"/>
        <rFont val="굴림체"/>
        <family val="3"/>
      </rPr>
      <t xml:space="preserve"> 사직동 861
       야구장 내
-사업량: 배수불량 해결 및       
 잔디교체, 조명탑 교체 5기
 냉난방설비 교체, 
 부대설비 개선
-기간: 2011∼2012</t>
    </r>
  </si>
  <si>
    <t>강서택지지구
~석곡교차로
도로개설</t>
  </si>
  <si>
    <r>
      <t>-위치:흥덕구</t>
    </r>
    <r>
      <rPr>
        <sz val="9"/>
        <color indexed="8"/>
        <rFont val="굴림체"/>
        <family val="3"/>
      </rPr>
      <t xml:space="preserve"> 문암철교
      ~율량천 합류부, 
      무심천용평교 
      ~청주시계
-사업량:하천정비 5.2km
-기간:2011~2014</t>
    </r>
  </si>
  <si>
    <r>
      <t>-위치:흥덕구</t>
    </r>
    <r>
      <rPr>
        <sz val="9"/>
        <color indexed="8"/>
        <rFont val="굴림체"/>
        <family val="3"/>
      </rPr>
      <t xml:space="preserve"> 강서동~ 
      청원 남이면 석실리
-사업량:L=2km,B=30m
-기간:2010~2013</t>
    </r>
  </si>
  <si>
    <r>
      <t>-위치:상당구</t>
    </r>
    <r>
      <rPr>
        <sz val="9"/>
        <color indexed="8"/>
        <rFont val="굴림체"/>
        <family val="3"/>
      </rPr>
      <t xml:space="preserve"> 오동동
       ~청원 내수읍 구성리
-사업량:L=4.02km, B=20m
-기간:2004~2010</t>
    </r>
  </si>
  <si>
    <r>
      <t xml:space="preserve">근현대 인쇄 
전시관 건립
</t>
    </r>
    <r>
      <rPr>
        <sz val="8"/>
        <color indexed="8"/>
        <rFont val="HY크리스탈M"/>
        <family val="1"/>
      </rPr>
      <t>(사업명 변경전)
문방사우 전시관 
건립</t>
    </r>
  </si>
  <si>
    <r>
      <t xml:space="preserve">합 </t>
    </r>
    <r>
      <rPr>
        <sz val="9"/>
        <color indexed="8"/>
        <rFont val="굴림체"/>
        <family val="3"/>
      </rPr>
      <t xml:space="preserve">         </t>
    </r>
    <r>
      <rPr>
        <sz val="9"/>
        <color indexed="8"/>
        <rFont val="굴림체"/>
        <family val="3"/>
      </rPr>
      <t xml:space="preserve"> 계</t>
    </r>
  </si>
  <si>
    <t>-위치:상당구 산성동
      산28-2일원
-사업량:765,748㎡
-기간:2007~2016</t>
  </si>
  <si>
    <r>
      <t>-위치:흥덕구 신봉동</t>
    </r>
    <r>
      <rPr>
        <sz val="9"/>
        <color indexed="8"/>
        <rFont val="굴림체"/>
        <family val="3"/>
      </rPr>
      <t xml:space="preserve"> 500
-사업량:복지관,</t>
    </r>
    <r>
      <rPr>
        <sz val="9"/>
        <color indexed="8"/>
        <rFont val="굴림체"/>
        <family val="3"/>
      </rPr>
      <t>사무실(2동)
-기간:2009~2014</t>
    </r>
  </si>
  <si>
    <r>
      <t>-위치:상당구 정북동</t>
    </r>
    <r>
      <rPr>
        <sz val="9"/>
        <color indexed="8"/>
        <rFont val="굴림체"/>
        <family val="3"/>
      </rPr>
      <t xml:space="preserve"> </t>
    </r>
    <r>
      <rPr>
        <sz val="9"/>
        <color indexed="8"/>
        <rFont val="굴림체"/>
        <family val="3"/>
      </rPr>
      <t>351일원
-사업량:146,487㎡
-기간:1999~2015</t>
    </r>
  </si>
  <si>
    <r>
      <t xml:space="preserve">청주권광역매립장 </t>
    </r>
    <r>
      <rPr>
        <sz val="9"/>
        <color indexed="8"/>
        <rFont val="굴림체"/>
        <family val="3"/>
      </rPr>
      <t>증설사업</t>
    </r>
  </si>
  <si>
    <t>개신오거리
고가차도
시설공사</t>
  </si>
  <si>
    <t>무심동서로
확장공사</t>
  </si>
  <si>
    <r>
      <t>상당공원~명암로간</t>
    </r>
    <r>
      <rPr>
        <sz val="9"/>
        <color indexed="8"/>
        <rFont val="굴림체"/>
        <family val="3"/>
      </rPr>
      <t xml:space="preserve"> 도로개설</t>
    </r>
  </si>
  <si>
    <r>
      <t>3(</t>
    </r>
    <r>
      <rPr>
        <sz val="9"/>
        <color indexed="8"/>
        <rFont val="돋움"/>
        <family val="3"/>
      </rPr>
      <t>불용</t>
    </r>
    <r>
      <rPr>
        <sz val="9"/>
        <color indexed="8"/>
        <rFont val="Arial Narrow"/>
        <family val="2"/>
      </rPr>
      <t>)</t>
    </r>
  </si>
</sst>
</file>

<file path=xl/styles.xml><?xml version="1.0" encoding="utf-8"?>
<styleSheet xmlns="http://schemas.openxmlformats.org/spreadsheetml/2006/main">
  <numFmts count="28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#,##0_);\(#,##0\)"/>
    <numFmt numFmtId="180" formatCode="0_);[Red]\(0\)"/>
    <numFmt numFmtId="181" formatCode="000\-000"/>
    <numFmt numFmtId="182" formatCode="0_);\(0\)"/>
    <numFmt numFmtId="183" formatCode="0.00_ "/>
    <numFmt numFmtId="184" formatCode="00.00_ "/>
    <numFmt numFmtId="185" formatCode="00.0\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412]yyyy&quot;년&quot;\ m&quot;월&quot;\ d&quot;일&quot;\ dddd"/>
    <numFmt numFmtId="191" formatCode="#,##0;[Red]#,##0"/>
  </numFmts>
  <fonts count="19">
    <font>
      <sz val="11"/>
      <name val="돋움"/>
      <family val="3"/>
    </font>
    <font>
      <sz val="8"/>
      <name val="돋움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b/>
      <sz val="24"/>
      <color indexed="8"/>
      <name val="맑은 고딕"/>
      <family val="3"/>
    </font>
    <font>
      <sz val="11"/>
      <color indexed="8"/>
      <name val="맑은 고딕"/>
      <family val="3"/>
    </font>
    <font>
      <sz val="10"/>
      <name val="맑은 고딕"/>
      <family val="3"/>
    </font>
    <font>
      <sz val="10"/>
      <color indexed="8"/>
      <name val="맑은 고딕"/>
      <family val="3"/>
    </font>
    <font>
      <sz val="9"/>
      <color indexed="8"/>
      <name val="굴림체"/>
      <family val="3"/>
    </font>
    <font>
      <sz val="9"/>
      <name val="굴림체"/>
      <family val="3"/>
    </font>
    <font>
      <sz val="11"/>
      <color indexed="8"/>
      <name val="돋움"/>
      <family val="3"/>
    </font>
    <font>
      <b/>
      <sz val="11"/>
      <color indexed="8"/>
      <name val="돋움"/>
      <family val="3"/>
    </font>
    <font>
      <sz val="9"/>
      <color indexed="8"/>
      <name val="Arial Narrow"/>
      <family val="2"/>
    </font>
    <font>
      <sz val="11"/>
      <name val="굴림체"/>
      <family val="3"/>
    </font>
    <font>
      <sz val="8"/>
      <color indexed="8"/>
      <name val="HY크리스탈M"/>
      <family val="1"/>
    </font>
    <font>
      <sz val="11"/>
      <color indexed="8"/>
      <name val="굴림체"/>
      <family val="3"/>
    </font>
    <font>
      <sz val="8.5"/>
      <color indexed="8"/>
      <name val="굴림체"/>
      <family val="3"/>
    </font>
    <font>
      <sz val="8"/>
      <color indexed="8"/>
      <name val="굴림체"/>
      <family val="3"/>
    </font>
    <font>
      <sz val="9"/>
      <color indexed="8"/>
      <name val="돋움"/>
      <family val="3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0" fillId="0" borderId="0" xfId="0" applyFont="1" applyFill="1" applyAlignment="1">
      <alignment/>
    </xf>
    <xf numFmtId="176" fontId="11" fillId="0" borderId="0" xfId="0" applyNumberFormat="1" applyFont="1" applyFill="1" applyAlignment="1">
      <alignment/>
    </xf>
    <xf numFmtId="176" fontId="10" fillId="0" borderId="0" xfId="0" applyNumberFormat="1" applyFont="1" applyFill="1" applyAlignment="1">
      <alignment/>
    </xf>
    <xf numFmtId="0" fontId="4" fillId="0" borderId="0" xfId="0" applyFont="1" applyAlignment="1">
      <alignment horizontal="center"/>
    </xf>
    <xf numFmtId="176" fontId="12" fillId="0" borderId="1" xfId="0" applyNumberFormat="1" applyFont="1" applyBorder="1" applyAlignment="1">
      <alignment horizontal="right" vertical="center" shrinkToFit="1"/>
    </xf>
    <xf numFmtId="176" fontId="12" fillId="0" borderId="1" xfId="17" applyNumberFormat="1" applyFont="1" applyBorder="1" applyAlignment="1">
      <alignment horizontal="right" vertical="center" shrinkToFit="1"/>
    </xf>
    <xf numFmtId="176" fontId="12" fillId="0" borderId="3" xfId="17" applyNumberFormat="1" applyFont="1" applyBorder="1" applyAlignment="1">
      <alignment horizontal="right" vertical="center" shrinkToFit="1"/>
    </xf>
    <xf numFmtId="176" fontId="12" fillId="0" borderId="3" xfId="17" applyNumberFormat="1" applyFont="1" applyBorder="1" applyAlignment="1">
      <alignment horizontal="right" vertical="center"/>
    </xf>
    <xf numFmtId="176" fontId="12" fillId="0" borderId="1" xfId="17" applyNumberFormat="1" applyFont="1" applyBorder="1" applyAlignment="1">
      <alignment vertical="center" shrinkToFit="1"/>
    </xf>
    <xf numFmtId="176" fontId="12" fillId="0" borderId="3" xfId="17" applyNumberFormat="1" applyFont="1" applyBorder="1" applyAlignment="1">
      <alignment vertical="center" shrinkToFit="1"/>
    </xf>
    <xf numFmtId="176" fontId="12" fillId="0" borderId="1" xfId="17" applyNumberFormat="1" applyFont="1" applyFill="1" applyBorder="1" applyAlignment="1">
      <alignment horizontal="right" vertical="center" shrinkToFit="1"/>
    </xf>
    <xf numFmtId="176" fontId="12" fillId="0" borderId="3" xfId="17" applyNumberFormat="1" applyFont="1" applyFill="1" applyBorder="1" applyAlignment="1">
      <alignment horizontal="right" vertical="center" shrinkToFit="1"/>
    </xf>
    <xf numFmtId="176" fontId="12" fillId="0" borderId="3" xfId="17" applyNumberFormat="1" applyFont="1" applyBorder="1" applyAlignment="1">
      <alignment horizontal="right"/>
    </xf>
    <xf numFmtId="176" fontId="12" fillId="0" borderId="1" xfId="17" applyNumberFormat="1" applyFont="1" applyBorder="1" applyAlignment="1">
      <alignment horizontal="right" vertical="center"/>
    </xf>
    <xf numFmtId="176" fontId="12" fillId="0" borderId="1" xfId="0" applyNumberFormat="1" applyFont="1" applyFill="1" applyBorder="1" applyAlignment="1">
      <alignment horizontal="right" vertical="center" shrinkToFit="1"/>
    </xf>
    <xf numFmtId="176" fontId="12" fillId="0" borderId="3" xfId="0" applyNumberFormat="1" applyFont="1" applyFill="1" applyBorder="1" applyAlignment="1">
      <alignment horizontal="right" vertical="center" shrinkToFit="1"/>
    </xf>
    <xf numFmtId="176" fontId="12" fillId="0" borderId="1" xfId="0" applyNumberFormat="1" applyFont="1" applyFill="1" applyBorder="1" applyAlignment="1">
      <alignment horizontal="right" vertical="center"/>
    </xf>
    <xf numFmtId="176" fontId="12" fillId="0" borderId="2" xfId="17" applyNumberFormat="1" applyFont="1" applyBorder="1" applyAlignment="1">
      <alignment horizontal="right" vertical="center" shrinkToFit="1"/>
    </xf>
    <xf numFmtId="176" fontId="12" fillId="0" borderId="2" xfId="17" applyNumberFormat="1" applyFont="1" applyBorder="1" applyAlignment="1">
      <alignment horizontal="right" vertical="center"/>
    </xf>
    <xf numFmtId="176" fontId="12" fillId="0" borderId="4" xfId="17" applyNumberFormat="1" applyFont="1" applyBorder="1" applyAlignment="1">
      <alignment horizontal="right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176" fontId="12" fillId="0" borderId="2" xfId="17" applyNumberFormat="1" applyFont="1" applyBorder="1" applyAlignment="1">
      <alignment vertical="center" shrinkToFit="1"/>
    </xf>
    <xf numFmtId="176" fontId="12" fillId="0" borderId="4" xfId="17" applyNumberFormat="1" applyFont="1" applyBorder="1" applyAlignment="1">
      <alignment vertical="center" shrinkToFit="1"/>
    </xf>
    <xf numFmtId="0" fontId="8" fillId="0" borderId="2" xfId="0" applyFont="1" applyBorder="1" applyAlignment="1">
      <alignment horizontal="center" vertical="center"/>
    </xf>
    <xf numFmtId="176" fontId="12" fillId="0" borderId="2" xfId="0" applyNumberFormat="1" applyFont="1" applyBorder="1" applyAlignment="1">
      <alignment horizontal="right" vertical="center"/>
    </xf>
    <xf numFmtId="0" fontId="8" fillId="0" borderId="2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176" fontId="12" fillId="0" borderId="5" xfId="17" applyNumberFormat="1" applyFont="1" applyFill="1" applyBorder="1" applyAlignment="1">
      <alignment horizontal="right" vertical="center" shrinkToFit="1"/>
    </xf>
    <xf numFmtId="176" fontId="12" fillId="0" borderId="6" xfId="17" applyNumberFormat="1" applyFont="1" applyFill="1" applyBorder="1" applyAlignment="1">
      <alignment horizontal="right" vertical="center" shrinkToFit="1"/>
    </xf>
    <xf numFmtId="0" fontId="9" fillId="0" borderId="1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176" fontId="12" fillId="0" borderId="5" xfId="17" applyNumberFormat="1" applyFont="1" applyBorder="1" applyAlignment="1">
      <alignment horizontal="right" vertical="center" shrinkToFit="1"/>
    </xf>
    <xf numFmtId="176" fontId="12" fillId="0" borderId="6" xfId="17" applyNumberFormat="1" applyFont="1" applyBorder="1" applyAlignment="1">
      <alignment horizontal="right" vertical="center"/>
    </xf>
    <xf numFmtId="0" fontId="8" fillId="0" borderId="2" xfId="0" applyFont="1" applyFill="1" applyBorder="1" applyAlignment="1">
      <alignment horizontal="center" vertical="center"/>
    </xf>
    <xf numFmtId="176" fontId="12" fillId="0" borderId="2" xfId="0" applyNumberFormat="1" applyFont="1" applyFill="1" applyBorder="1" applyAlignment="1">
      <alignment horizontal="right" vertical="center" shrinkToFit="1"/>
    </xf>
    <xf numFmtId="176" fontId="12" fillId="0" borderId="4" xfId="0" applyNumberFormat="1" applyFont="1" applyFill="1" applyBorder="1" applyAlignment="1">
      <alignment horizontal="right" vertical="center" shrinkToFit="1"/>
    </xf>
    <xf numFmtId="0" fontId="8" fillId="0" borderId="5" xfId="0" applyFont="1" applyFill="1" applyBorder="1" applyAlignment="1">
      <alignment horizontal="center" vertical="center"/>
    </xf>
    <xf numFmtId="176" fontId="12" fillId="0" borderId="5" xfId="0" applyNumberFormat="1" applyFont="1" applyFill="1" applyBorder="1" applyAlignment="1">
      <alignment horizontal="right" vertical="center" shrinkToFit="1"/>
    </xf>
    <xf numFmtId="176" fontId="12" fillId="0" borderId="6" xfId="0" applyNumberFormat="1" applyFont="1" applyFill="1" applyBorder="1" applyAlignment="1">
      <alignment horizontal="right" vertical="center" shrinkToFit="1"/>
    </xf>
    <xf numFmtId="176" fontId="12" fillId="0" borderId="5" xfId="17" applyNumberFormat="1" applyFont="1" applyBorder="1" applyAlignment="1">
      <alignment horizontal="right" vertical="center"/>
    </xf>
    <xf numFmtId="176" fontId="12" fillId="0" borderId="5" xfId="0" applyNumberFormat="1" applyFont="1" applyFill="1" applyBorder="1" applyAlignment="1">
      <alignment horizontal="right" vertical="center"/>
    </xf>
    <xf numFmtId="176" fontId="12" fillId="0" borderId="4" xfId="17" applyNumberFormat="1" applyFont="1" applyFill="1" applyBorder="1" applyAlignment="1">
      <alignment horizontal="right" vertical="center" shrinkToFit="1"/>
    </xf>
    <xf numFmtId="0" fontId="8" fillId="0" borderId="1" xfId="0" applyFont="1" applyFill="1" applyBorder="1" applyAlignment="1">
      <alignment horizontal="left" vertical="center" shrinkToFit="1"/>
    </xf>
    <xf numFmtId="176" fontId="12" fillId="0" borderId="1" xfId="0" applyNumberFormat="1" applyFont="1" applyBorder="1" applyAlignment="1">
      <alignment horizontal="right" vertical="center"/>
    </xf>
    <xf numFmtId="176" fontId="12" fillId="0" borderId="5" xfId="0" applyNumberFormat="1" applyFont="1" applyBorder="1" applyAlignment="1">
      <alignment horizontal="right"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left" vertical="center" wrapText="1" shrinkToFit="1"/>
    </xf>
    <xf numFmtId="49" fontId="8" fillId="0" borderId="1" xfId="0" applyNumberFormat="1" applyFont="1" applyFill="1" applyBorder="1" applyAlignment="1">
      <alignment horizontal="left" vertical="center" wrapText="1" shrinkToFit="1"/>
    </xf>
    <xf numFmtId="49" fontId="8" fillId="0" borderId="1" xfId="0" applyNumberFormat="1" applyFont="1" applyFill="1" applyBorder="1" applyAlignment="1">
      <alignment horizontal="left" vertical="center" shrinkToFit="1"/>
    </xf>
    <xf numFmtId="0" fontId="8" fillId="0" borderId="7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/>
    </xf>
    <xf numFmtId="49" fontId="8" fillId="0" borderId="1" xfId="0" applyNumberFormat="1" applyFont="1" applyFill="1" applyBorder="1" applyAlignment="1">
      <alignment vertical="center" wrapText="1" shrinkToFit="1"/>
    </xf>
    <xf numFmtId="0" fontId="8" fillId="0" borderId="7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/>
    </xf>
    <xf numFmtId="49" fontId="8" fillId="0" borderId="1" xfId="0" applyNumberFormat="1" applyFont="1" applyFill="1" applyBorder="1" applyAlignment="1">
      <alignment horizontal="left" vertical="center" wrapText="1" shrinkToFit="1"/>
    </xf>
    <xf numFmtId="49" fontId="8" fillId="0" borderId="1" xfId="0" applyNumberFormat="1" applyFont="1" applyFill="1" applyBorder="1" applyAlignment="1">
      <alignment horizontal="left" vertical="center" shrinkToFit="1"/>
    </xf>
    <xf numFmtId="49" fontId="8" fillId="0" borderId="1" xfId="0" applyNumberFormat="1" applyFont="1" applyFill="1" applyBorder="1" applyAlignment="1">
      <alignment vertical="center" wrapText="1" shrinkToFit="1"/>
    </xf>
    <xf numFmtId="0" fontId="8" fillId="0" borderId="8" xfId="0" applyFont="1" applyFill="1" applyBorder="1" applyAlignment="1">
      <alignment horizontal="left" vertical="center" wrapText="1" shrinkToFit="1"/>
    </xf>
    <xf numFmtId="0" fontId="8" fillId="0" borderId="7" xfId="0" applyFont="1" applyFill="1" applyBorder="1" applyAlignment="1">
      <alignment horizontal="left" vertical="center" shrinkToFit="1"/>
    </xf>
    <xf numFmtId="0" fontId="9" fillId="0" borderId="7" xfId="0" applyFont="1" applyFill="1" applyBorder="1" applyAlignment="1">
      <alignment horizontal="left" vertical="center" shrinkToFit="1"/>
    </xf>
    <xf numFmtId="0" fontId="9" fillId="0" borderId="7" xfId="0" applyFont="1" applyFill="1" applyBorder="1" applyAlignment="1">
      <alignment horizontal="left" vertical="center" shrinkToFit="1"/>
    </xf>
    <xf numFmtId="0" fontId="8" fillId="0" borderId="5" xfId="0" applyFont="1" applyFill="1" applyBorder="1" applyAlignment="1">
      <alignment horizontal="left" vertical="center" wrapText="1" shrinkToFit="1"/>
    </xf>
    <xf numFmtId="0" fontId="9" fillId="0" borderId="1" xfId="0" applyFont="1" applyFill="1" applyBorder="1" applyAlignment="1">
      <alignment horizontal="left" vertical="center" shrinkToFit="1"/>
    </xf>
    <xf numFmtId="0" fontId="9" fillId="0" borderId="1" xfId="0" applyFont="1" applyFill="1" applyBorder="1" applyAlignment="1">
      <alignment horizontal="left" vertical="center" shrinkToFit="1"/>
    </xf>
    <xf numFmtId="49" fontId="8" fillId="0" borderId="5" xfId="0" applyNumberFormat="1" applyFont="1" applyFill="1" applyBorder="1" applyAlignment="1">
      <alignment vertical="center" wrapText="1" shrinkToFit="1"/>
    </xf>
    <xf numFmtId="49" fontId="8" fillId="0" borderId="1" xfId="0" applyNumberFormat="1" applyFont="1" applyFill="1" applyBorder="1" applyAlignment="1">
      <alignment vertical="center" wrapText="1" shrinkToFit="1"/>
    </xf>
    <xf numFmtId="0" fontId="8" fillId="0" borderId="8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49" fontId="8" fillId="0" borderId="5" xfId="0" applyNumberFormat="1" applyFont="1" applyFill="1" applyBorder="1" applyAlignment="1">
      <alignment horizontal="left" vertical="center" wrapText="1" shrinkToFit="1"/>
    </xf>
    <xf numFmtId="0" fontId="8" fillId="0" borderId="9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49" fontId="8" fillId="0" borderId="2" xfId="0" applyNumberFormat="1" applyFont="1" applyFill="1" applyBorder="1" applyAlignment="1">
      <alignment horizontal="left" vertical="center" wrapText="1" shrinkToFit="1"/>
    </xf>
    <xf numFmtId="0" fontId="8" fillId="0" borderId="7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/>
    </xf>
    <xf numFmtId="49" fontId="8" fillId="0" borderId="1" xfId="0" applyNumberFormat="1" applyFont="1" applyFill="1" applyBorder="1" applyAlignment="1">
      <alignment horizontal="left" vertical="center" wrapText="1" shrinkToFit="1"/>
    </xf>
    <xf numFmtId="49" fontId="8" fillId="0" borderId="1" xfId="0" applyNumberFormat="1" applyFont="1" applyFill="1" applyBorder="1" applyAlignment="1">
      <alignment horizontal="left" vertical="center" shrinkToFit="1"/>
    </xf>
    <xf numFmtId="0" fontId="8" fillId="0" borderId="2" xfId="0" applyFont="1" applyFill="1" applyBorder="1" applyAlignment="1">
      <alignment horizontal="left" vertical="center"/>
    </xf>
    <xf numFmtId="49" fontId="8" fillId="0" borderId="2" xfId="0" applyNumberFormat="1" applyFont="1" applyFill="1" applyBorder="1" applyAlignment="1">
      <alignment horizontal="left" vertical="center" shrinkToFit="1"/>
    </xf>
    <xf numFmtId="0" fontId="8" fillId="0" borderId="7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 wrapText="1" shrinkToFit="1"/>
    </xf>
    <xf numFmtId="49" fontId="8" fillId="0" borderId="1" xfId="0" applyNumberFormat="1" applyFont="1" applyBorder="1" applyAlignment="1">
      <alignment horizontal="left" vertical="center" shrinkToFit="1"/>
    </xf>
    <xf numFmtId="49" fontId="8" fillId="0" borderId="2" xfId="0" applyNumberFormat="1" applyFont="1" applyBorder="1" applyAlignment="1">
      <alignment horizontal="left" vertical="center" shrinkToFit="1"/>
    </xf>
    <xf numFmtId="0" fontId="8" fillId="0" borderId="5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49" fontId="8" fillId="0" borderId="2" xfId="0" applyNumberFormat="1" applyFont="1" applyFill="1" applyBorder="1" applyAlignment="1">
      <alignment vertical="center" wrapText="1" shrinkToFit="1"/>
    </xf>
    <xf numFmtId="0" fontId="8" fillId="0" borderId="1" xfId="0" applyFont="1" applyBorder="1" applyAlignment="1">
      <alignment horizontal="left" vertical="center" wrapText="1" shrinkToFit="1"/>
    </xf>
    <xf numFmtId="0" fontId="8" fillId="0" borderId="1" xfId="0" applyFont="1" applyBorder="1" applyAlignment="1">
      <alignment horizontal="left" vertical="center" shrinkToFi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 wrapText="1" shrinkToFit="1"/>
    </xf>
    <xf numFmtId="49" fontId="8" fillId="0" borderId="1" xfId="0" applyNumberFormat="1" applyFont="1" applyBorder="1" applyAlignment="1">
      <alignment horizontal="left" vertical="center" shrinkToFit="1"/>
    </xf>
    <xf numFmtId="49" fontId="8" fillId="0" borderId="2" xfId="0" applyNumberFormat="1" applyFont="1" applyBorder="1" applyAlignment="1">
      <alignment horizontal="left" vertical="center" shrinkToFit="1"/>
    </xf>
    <xf numFmtId="0" fontId="16" fillId="0" borderId="5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49" fontId="8" fillId="0" borderId="5" xfId="0" applyNumberFormat="1" applyFont="1" applyBorder="1" applyAlignment="1">
      <alignment horizontal="left" vertical="center" wrapText="1" shrinkToFit="1"/>
    </xf>
    <xf numFmtId="49" fontId="8" fillId="0" borderId="1" xfId="0" applyNumberFormat="1" applyFont="1" applyBorder="1" applyAlignment="1">
      <alignment horizontal="left" vertical="center" shrinkToFit="1"/>
    </xf>
    <xf numFmtId="0" fontId="16" fillId="0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8" fillId="2" borderId="8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49" fontId="9" fillId="0" borderId="1" xfId="0" applyNumberFormat="1" applyFont="1" applyFill="1" applyBorder="1" applyAlignment="1">
      <alignment horizontal="left" vertical="center" wrapText="1" shrinkToFit="1"/>
    </xf>
    <xf numFmtId="0" fontId="8" fillId="0" borderId="1" xfId="0" applyFont="1" applyFill="1" applyBorder="1" applyAlignment="1">
      <alignment horizontal="left" vertical="center" wrapText="1" shrinkToFit="1"/>
    </xf>
    <xf numFmtId="0" fontId="8" fillId="0" borderId="1" xfId="0" applyFont="1" applyFill="1" applyBorder="1" applyAlignment="1">
      <alignment horizontal="left" vertical="center" shrinkToFit="1"/>
    </xf>
    <xf numFmtId="0" fontId="8" fillId="0" borderId="9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/>
    </xf>
    <xf numFmtId="49" fontId="8" fillId="0" borderId="2" xfId="0" applyNumberFormat="1" applyFont="1" applyFill="1" applyBorder="1" applyAlignment="1">
      <alignment horizontal="left" vertical="center" shrinkToFit="1"/>
    </xf>
    <xf numFmtId="0" fontId="17" fillId="0" borderId="5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0" fontId="8" fillId="0" borderId="7" xfId="0" applyFont="1" applyBorder="1" applyAlignment="1">
      <alignment horizontal="left" vertical="center" wrapText="1" shrinkToFit="1"/>
    </xf>
    <xf numFmtId="0" fontId="8" fillId="0" borderId="7" xfId="0" applyFont="1" applyBorder="1" applyAlignment="1">
      <alignment horizontal="left" vertical="center" shrinkToFit="1"/>
    </xf>
    <xf numFmtId="0" fontId="13" fillId="0" borderId="7" xfId="0" applyFont="1" applyBorder="1" applyAlignment="1">
      <alignment horizontal="left" vertical="center" shrinkToFit="1"/>
    </xf>
    <xf numFmtId="0" fontId="13" fillId="0" borderId="9" xfId="0" applyFont="1" applyBorder="1" applyAlignment="1">
      <alignment horizontal="left" vertical="center" shrinkToFit="1"/>
    </xf>
    <xf numFmtId="0" fontId="13" fillId="0" borderId="1" xfId="0" applyFont="1" applyBorder="1" applyAlignment="1">
      <alignment horizontal="left" vertical="center" shrinkToFit="1"/>
    </xf>
    <xf numFmtId="0" fontId="13" fillId="0" borderId="2" xfId="0" applyFont="1" applyBorder="1" applyAlignment="1">
      <alignment horizontal="left" vertical="center" shrinkToFit="1"/>
    </xf>
    <xf numFmtId="0" fontId="13" fillId="0" borderId="7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9" fillId="0" borderId="8" xfId="0" applyFont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/>
    </xf>
    <xf numFmtId="49" fontId="8" fillId="0" borderId="2" xfId="0" applyNumberFormat="1" applyFont="1" applyFill="1" applyBorder="1" applyAlignment="1">
      <alignment horizontal="left" vertical="center" shrinkToFit="1"/>
    </xf>
    <xf numFmtId="0" fontId="15" fillId="0" borderId="10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8" fillId="0" borderId="7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8" fillId="0" borderId="5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/>
    </xf>
    <xf numFmtId="176" fontId="12" fillId="0" borderId="3" xfId="17" applyNumberFormat="1" applyFont="1" applyFill="1" applyBorder="1" applyAlignment="1">
      <alignment horizontal="right"/>
    </xf>
    <xf numFmtId="176" fontId="12" fillId="0" borderId="1" xfId="17" applyNumberFormat="1" applyFont="1" applyFill="1" applyBorder="1" applyAlignment="1">
      <alignment horizontal="right" vertical="center"/>
    </xf>
    <xf numFmtId="176" fontId="12" fillId="0" borderId="3" xfId="17" applyNumberFormat="1" applyFont="1" applyFill="1" applyBorder="1" applyAlignment="1">
      <alignment horizontal="right" vertical="center"/>
    </xf>
    <xf numFmtId="176" fontId="12" fillId="0" borderId="2" xfId="17" applyNumberFormat="1" applyFont="1" applyFill="1" applyBorder="1" applyAlignment="1">
      <alignment horizontal="right" vertical="center"/>
    </xf>
    <xf numFmtId="176" fontId="12" fillId="0" borderId="4" xfId="17" applyNumberFormat="1" applyFont="1" applyFill="1" applyBorder="1" applyAlignment="1">
      <alignment horizontal="right" vertical="center"/>
    </xf>
  </cellXfs>
  <cellStyles count="8">
    <cellStyle name="Normal" xfId="0"/>
    <cellStyle name="Percent" xfId="15"/>
    <cellStyle name="Comma" xfId="16"/>
    <cellStyle name="Comma [0]" xfId="17"/>
    <cellStyle name="Followed Hyperlink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2"/>
  <sheetViews>
    <sheetView tabSelected="1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5" sqref="A5"/>
      <selection pane="bottomRight" activeCell="H41" sqref="H41"/>
    </sheetView>
  </sheetViews>
  <sheetFormatPr defaultColWidth="8.88671875" defaultRowHeight="13.5"/>
  <cols>
    <col min="1" max="1" width="9.99609375" style="0" customWidth="1"/>
    <col min="2" max="2" width="7.5546875" style="0" customWidth="1"/>
    <col min="3" max="3" width="12.4453125" style="0" customWidth="1"/>
    <col min="4" max="4" width="19.4453125" style="0" customWidth="1"/>
    <col min="5" max="5" width="3.4453125" style="3" customWidth="1"/>
    <col min="6" max="6" width="8.77734375" style="2" customWidth="1"/>
    <col min="7" max="12" width="7.4453125" style="2" customWidth="1"/>
    <col min="13" max="13" width="6.6640625" style="2" customWidth="1"/>
    <col min="14" max="14" width="6.77734375" style="2" customWidth="1"/>
    <col min="15" max="15" width="7.4453125" style="2" customWidth="1"/>
  </cols>
  <sheetData>
    <row r="1" spans="1:15" ht="41.25" customHeight="1">
      <c r="A1" s="122" t="s">
        <v>1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</row>
    <row r="2" spans="1:15" ht="12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ht="18.75" customHeight="1" thickBot="1">
      <c r="A3" s="1"/>
      <c r="B3" s="1"/>
      <c r="C3" s="1"/>
      <c r="D3" s="1"/>
      <c r="E3" s="4"/>
      <c r="F3" s="1"/>
      <c r="G3" s="1"/>
      <c r="H3" s="1"/>
      <c r="I3" s="1"/>
      <c r="J3" s="1"/>
      <c r="K3" s="1"/>
      <c r="L3" s="1"/>
      <c r="M3" s="1"/>
      <c r="N3" s="155" t="s">
        <v>91</v>
      </c>
      <c r="O3" s="156"/>
    </row>
    <row r="4" spans="1:15" ht="30.75" customHeight="1">
      <c r="A4" s="123" t="s">
        <v>5</v>
      </c>
      <c r="B4" s="125" t="s">
        <v>6</v>
      </c>
      <c r="C4" s="125" t="s">
        <v>7</v>
      </c>
      <c r="D4" s="125" t="s">
        <v>8</v>
      </c>
      <c r="E4" s="125" t="s">
        <v>9</v>
      </c>
      <c r="F4" s="125" t="s">
        <v>10</v>
      </c>
      <c r="G4" s="125" t="s">
        <v>11</v>
      </c>
      <c r="H4" s="125"/>
      <c r="I4" s="125"/>
      <c r="J4" s="125" t="s">
        <v>12</v>
      </c>
      <c r="K4" s="125"/>
      <c r="L4" s="125"/>
      <c r="M4" s="127" t="s">
        <v>13</v>
      </c>
      <c r="N4" s="127" t="s">
        <v>24</v>
      </c>
      <c r="O4" s="171" t="s">
        <v>14</v>
      </c>
    </row>
    <row r="5" spans="1:15" ht="30.75" customHeight="1">
      <c r="A5" s="124"/>
      <c r="B5" s="126"/>
      <c r="C5" s="126"/>
      <c r="D5" s="126"/>
      <c r="E5" s="126"/>
      <c r="F5" s="126"/>
      <c r="G5" s="8" t="s">
        <v>15</v>
      </c>
      <c r="H5" s="8" t="s">
        <v>16</v>
      </c>
      <c r="I5" s="8" t="s">
        <v>0</v>
      </c>
      <c r="J5" s="8" t="s">
        <v>15</v>
      </c>
      <c r="K5" s="8" t="s">
        <v>16</v>
      </c>
      <c r="L5" s="8" t="s">
        <v>0</v>
      </c>
      <c r="M5" s="126"/>
      <c r="N5" s="126"/>
      <c r="O5" s="172"/>
    </row>
    <row r="6" spans="1:15" ht="43.5" customHeight="1">
      <c r="A6" s="162" t="s">
        <v>99</v>
      </c>
      <c r="B6" s="163"/>
      <c r="C6" s="163"/>
      <c r="D6" s="164"/>
      <c r="E6" s="7" t="s">
        <v>2</v>
      </c>
      <c r="F6" s="16">
        <f>F9+F12+F15+F18+F21+F24+F27+F30+F33+F36+F39+F42+F45+F48+F51+F54+F57+F60+F63+F66+F69+F72+F75+F78+F81+F84+F87+F90</f>
        <v>1013762</v>
      </c>
      <c r="G6" s="16">
        <f aca="true" t="shared" si="0" ref="G6:O6">G9+G12+G15+G18+G21+G24+G27+G30+G33+G36+G39+G42+G45+G48+G51+G54+G57+G60+G63+G66+G69+G72+G75+G78+G81+G84+G87+G90</f>
        <v>223924</v>
      </c>
      <c r="H6" s="16">
        <f t="shared" si="0"/>
        <v>221010</v>
      </c>
      <c r="I6" s="16">
        <f t="shared" si="0"/>
        <v>2914</v>
      </c>
      <c r="J6" s="16">
        <f t="shared" si="0"/>
        <v>83783</v>
      </c>
      <c r="K6" s="16">
        <f t="shared" si="0"/>
        <v>68299</v>
      </c>
      <c r="L6" s="16">
        <f t="shared" si="0"/>
        <v>15484</v>
      </c>
      <c r="M6" s="16">
        <f t="shared" si="0"/>
        <v>98574</v>
      </c>
      <c r="N6" s="16">
        <f t="shared" si="0"/>
        <v>122644</v>
      </c>
      <c r="O6" s="17">
        <f t="shared" si="0"/>
        <v>484837</v>
      </c>
    </row>
    <row r="7" spans="1:15" ht="43.5" customHeight="1">
      <c r="A7" s="165"/>
      <c r="B7" s="166"/>
      <c r="C7" s="166"/>
      <c r="D7" s="167"/>
      <c r="E7" s="7" t="s">
        <v>3</v>
      </c>
      <c r="F7" s="16">
        <f>F10+F13+F16+F19+F22+F25+F28+F31+F34+F37+F40+F43+F46+F49+F52+F55+F58+F61+F64+F67+F70+F73+F76+F79+F82+F85+F88+F91</f>
        <v>1162995</v>
      </c>
      <c r="G7" s="16">
        <f aca="true" t="shared" si="1" ref="G7:O7">G10+G13+G16+G19+G22+G25+G28+G31+G34+G37+G40+G43+G46+G49+G52+G55+G58+G61+G64+G67+G70+G73+G76+G79+G82+G85+G88+G91</f>
        <v>229518</v>
      </c>
      <c r="H7" s="16">
        <f t="shared" si="1"/>
        <v>228272</v>
      </c>
      <c r="I7" s="16">
        <f t="shared" si="1"/>
        <v>1246</v>
      </c>
      <c r="J7" s="16">
        <f t="shared" si="1"/>
        <v>86243</v>
      </c>
      <c r="K7" s="16">
        <f t="shared" si="1"/>
        <v>76196</v>
      </c>
      <c r="L7" s="16">
        <f t="shared" si="1"/>
        <v>10047</v>
      </c>
      <c r="M7" s="16">
        <f t="shared" si="1"/>
        <v>112951</v>
      </c>
      <c r="N7" s="16">
        <f t="shared" si="1"/>
        <v>77053</v>
      </c>
      <c r="O7" s="17">
        <f t="shared" si="1"/>
        <v>657230</v>
      </c>
    </row>
    <row r="8" spans="1:15" ht="43.5" customHeight="1">
      <c r="A8" s="168"/>
      <c r="B8" s="169"/>
      <c r="C8" s="169"/>
      <c r="D8" s="170"/>
      <c r="E8" s="7" t="s">
        <v>4</v>
      </c>
      <c r="F8" s="16">
        <f>F11+F14+F17+F20+F23+F26+F29+F32+F35+F38+F41+F44+F47+F50+F53+F56+F59+F62+F65+F68+F71+F74+F77+F80+F83+F86+F89+F92</f>
        <v>153533</v>
      </c>
      <c r="G8" s="16">
        <f aca="true" t="shared" si="2" ref="G8:O8">G11+G14+G17+G20+G23+G26+G29+G32+G35+G38+G41+G44+G47+G50+G53+G56+G59+G62+G65+G68+G71+G74+G77+G80+G83+G86+G89+G92</f>
        <v>5594</v>
      </c>
      <c r="H8" s="16">
        <f t="shared" si="2"/>
        <v>7262</v>
      </c>
      <c r="I8" s="16">
        <v>-1668</v>
      </c>
      <c r="J8" s="16">
        <f t="shared" si="2"/>
        <v>2460</v>
      </c>
      <c r="K8" s="16">
        <f t="shared" si="2"/>
        <v>7897</v>
      </c>
      <c r="L8" s="16">
        <f t="shared" si="2"/>
        <v>-5437</v>
      </c>
      <c r="M8" s="16">
        <f t="shared" si="2"/>
        <v>18677</v>
      </c>
      <c r="N8" s="16">
        <f t="shared" si="2"/>
        <v>-29775</v>
      </c>
      <c r="O8" s="17">
        <f t="shared" si="2"/>
        <v>156577</v>
      </c>
    </row>
    <row r="9" spans="1:15" ht="43.5" customHeight="1">
      <c r="A9" s="140" t="s">
        <v>27</v>
      </c>
      <c r="B9" s="109" t="s">
        <v>28</v>
      </c>
      <c r="C9" s="109" t="s">
        <v>29</v>
      </c>
      <c r="D9" s="82" t="s">
        <v>100</v>
      </c>
      <c r="E9" s="7" t="s">
        <v>2</v>
      </c>
      <c r="F9" s="16">
        <f aca="true" t="shared" si="3" ref="F9:F26">SUM(G9,J9,M9:O9)</f>
        <v>30000</v>
      </c>
      <c r="G9" s="16">
        <v>4765</v>
      </c>
      <c r="H9" s="16">
        <v>4719</v>
      </c>
      <c r="I9" s="16">
        <f>G9-H9</f>
        <v>46</v>
      </c>
      <c r="J9" s="16">
        <v>700</v>
      </c>
      <c r="K9" s="16">
        <v>482</v>
      </c>
      <c r="L9" s="16">
        <f>J9-K9</f>
        <v>218</v>
      </c>
      <c r="M9" s="16">
        <v>600</v>
      </c>
      <c r="N9" s="16">
        <v>1000</v>
      </c>
      <c r="O9" s="18">
        <v>22935</v>
      </c>
    </row>
    <row r="10" spans="1:15" ht="43.5" customHeight="1">
      <c r="A10" s="141"/>
      <c r="B10" s="110"/>
      <c r="C10" s="110"/>
      <c r="D10" s="82"/>
      <c r="E10" s="7" t="s">
        <v>3</v>
      </c>
      <c r="F10" s="16">
        <f t="shared" si="3"/>
        <v>30000</v>
      </c>
      <c r="G10" s="16">
        <v>4765</v>
      </c>
      <c r="H10" s="16">
        <v>4719</v>
      </c>
      <c r="I10" s="16">
        <f>G10-H10</f>
        <v>46</v>
      </c>
      <c r="J10" s="16">
        <v>700</v>
      </c>
      <c r="K10" s="16">
        <v>482</v>
      </c>
      <c r="L10" s="16">
        <f>J10-K10</f>
        <v>218</v>
      </c>
      <c r="M10" s="16">
        <v>605</v>
      </c>
      <c r="N10" s="16">
        <v>172</v>
      </c>
      <c r="O10" s="18">
        <v>23758</v>
      </c>
    </row>
    <row r="11" spans="1:15" ht="43.5" customHeight="1">
      <c r="A11" s="141"/>
      <c r="B11" s="110"/>
      <c r="C11" s="110"/>
      <c r="D11" s="82"/>
      <c r="E11" s="7" t="s">
        <v>4</v>
      </c>
      <c r="F11" s="16">
        <f t="shared" si="3"/>
        <v>0</v>
      </c>
      <c r="G11" s="16">
        <f>G10-G9</f>
        <v>0</v>
      </c>
      <c r="H11" s="16">
        <f aca="true" t="shared" si="4" ref="H11:N11">H10-H9</f>
        <v>0</v>
      </c>
      <c r="I11" s="16">
        <f t="shared" si="4"/>
        <v>0</v>
      </c>
      <c r="J11" s="16">
        <f t="shared" si="4"/>
        <v>0</v>
      </c>
      <c r="K11" s="16">
        <f t="shared" si="4"/>
        <v>0</v>
      </c>
      <c r="L11" s="16">
        <f t="shared" si="4"/>
        <v>0</v>
      </c>
      <c r="M11" s="16">
        <f t="shared" si="4"/>
        <v>5</v>
      </c>
      <c r="N11" s="16">
        <f t="shared" si="4"/>
        <v>-828</v>
      </c>
      <c r="O11" s="18">
        <f>O10-O9</f>
        <v>823</v>
      </c>
    </row>
    <row r="12" spans="1:15" ht="43.5" customHeight="1">
      <c r="A12" s="142"/>
      <c r="B12" s="144"/>
      <c r="C12" s="173" t="s">
        <v>30</v>
      </c>
      <c r="D12" s="82" t="s">
        <v>102</v>
      </c>
      <c r="E12" s="7" t="s">
        <v>2</v>
      </c>
      <c r="F12" s="16">
        <f t="shared" si="3"/>
        <v>10000</v>
      </c>
      <c r="G12" s="16">
        <v>7708</v>
      </c>
      <c r="H12" s="16">
        <v>7643</v>
      </c>
      <c r="I12" s="16">
        <f>G12-H12</f>
        <v>65</v>
      </c>
      <c r="J12" s="16">
        <v>300</v>
      </c>
      <c r="K12" s="16">
        <v>0</v>
      </c>
      <c r="L12" s="16">
        <f>J12-K12</f>
        <v>300</v>
      </c>
      <c r="M12" s="16">
        <v>0</v>
      </c>
      <c r="N12" s="16">
        <v>1000</v>
      </c>
      <c r="O12" s="18">
        <v>992</v>
      </c>
    </row>
    <row r="13" spans="1:15" ht="43.5" customHeight="1">
      <c r="A13" s="142"/>
      <c r="B13" s="144"/>
      <c r="C13" s="118"/>
      <c r="D13" s="82"/>
      <c r="E13" s="7" t="s">
        <v>3</v>
      </c>
      <c r="F13" s="16">
        <f t="shared" si="3"/>
        <v>10000</v>
      </c>
      <c r="G13" s="16">
        <v>7708</v>
      </c>
      <c r="H13" s="16">
        <v>7675</v>
      </c>
      <c r="I13" s="16">
        <f>G13-H13</f>
        <v>33</v>
      </c>
      <c r="J13" s="16">
        <v>300</v>
      </c>
      <c r="K13" s="16">
        <v>196</v>
      </c>
      <c r="L13" s="16">
        <f>J13-K13</f>
        <v>104</v>
      </c>
      <c r="M13" s="16">
        <v>0</v>
      </c>
      <c r="N13" s="16">
        <v>0</v>
      </c>
      <c r="O13" s="18">
        <v>1992</v>
      </c>
    </row>
    <row r="14" spans="1:15" ht="43.5" customHeight="1" thickBot="1">
      <c r="A14" s="143"/>
      <c r="B14" s="145"/>
      <c r="C14" s="174"/>
      <c r="D14" s="108"/>
      <c r="E14" s="37" t="s">
        <v>4</v>
      </c>
      <c r="F14" s="38">
        <f t="shared" si="3"/>
        <v>0</v>
      </c>
      <c r="G14" s="38">
        <f>G13-G12</f>
        <v>0</v>
      </c>
      <c r="H14" s="38">
        <f aca="true" t="shared" si="5" ref="H14:N14">H13-H12</f>
        <v>32</v>
      </c>
      <c r="I14" s="38">
        <f t="shared" si="5"/>
        <v>-32</v>
      </c>
      <c r="J14" s="38">
        <f t="shared" si="5"/>
        <v>0</v>
      </c>
      <c r="K14" s="38">
        <f t="shared" si="5"/>
        <v>196</v>
      </c>
      <c r="L14" s="38">
        <f t="shared" si="5"/>
        <v>-196</v>
      </c>
      <c r="M14" s="38">
        <f t="shared" si="5"/>
        <v>0</v>
      </c>
      <c r="N14" s="38">
        <f t="shared" si="5"/>
        <v>-1000</v>
      </c>
      <c r="O14" s="30">
        <f>O13-O12</f>
        <v>1000</v>
      </c>
    </row>
    <row r="15" spans="1:15" s="11" customFormat="1" ht="30.75" customHeight="1">
      <c r="A15" s="74" t="s">
        <v>55</v>
      </c>
      <c r="B15" s="78" t="s">
        <v>56</v>
      </c>
      <c r="C15" s="78" t="s">
        <v>57</v>
      </c>
      <c r="D15" s="81" t="s">
        <v>75</v>
      </c>
      <c r="E15" s="34" t="s">
        <v>2</v>
      </c>
      <c r="F15" s="51">
        <f t="shared" si="3"/>
        <v>0</v>
      </c>
      <c r="G15" s="51">
        <v>0</v>
      </c>
      <c r="H15" s="51">
        <v>0</v>
      </c>
      <c r="I15" s="51">
        <f>G15-H15</f>
        <v>0</v>
      </c>
      <c r="J15" s="51">
        <v>0</v>
      </c>
      <c r="K15" s="51">
        <v>0</v>
      </c>
      <c r="L15" s="51">
        <f>J15-K15</f>
        <v>0</v>
      </c>
      <c r="M15" s="51">
        <v>0</v>
      </c>
      <c r="N15" s="51">
        <v>0</v>
      </c>
      <c r="O15" s="52">
        <v>0</v>
      </c>
    </row>
    <row r="16" spans="1:15" s="11" customFormat="1" ht="30.75" customHeight="1">
      <c r="A16" s="75"/>
      <c r="B16" s="56"/>
      <c r="C16" s="56"/>
      <c r="D16" s="82"/>
      <c r="E16" s="5" t="s">
        <v>3</v>
      </c>
      <c r="F16" s="25">
        <f t="shared" si="3"/>
        <v>12044</v>
      </c>
      <c r="G16" s="25">
        <v>0</v>
      </c>
      <c r="H16" s="25">
        <v>0</v>
      </c>
      <c r="I16" s="25">
        <f>G16-H16</f>
        <v>0</v>
      </c>
      <c r="J16" s="25">
        <v>0</v>
      </c>
      <c r="K16" s="25">
        <v>0</v>
      </c>
      <c r="L16" s="25">
        <f>J16-K16</f>
        <v>0</v>
      </c>
      <c r="M16" s="25">
        <v>3344</v>
      </c>
      <c r="N16" s="25">
        <v>3498</v>
      </c>
      <c r="O16" s="26">
        <v>5202</v>
      </c>
    </row>
    <row r="17" spans="1:15" s="11" customFormat="1" ht="30.75" customHeight="1">
      <c r="A17" s="75"/>
      <c r="B17" s="56"/>
      <c r="C17" s="56"/>
      <c r="D17" s="82"/>
      <c r="E17" s="5" t="s">
        <v>4</v>
      </c>
      <c r="F17" s="25">
        <f t="shared" si="3"/>
        <v>12044</v>
      </c>
      <c r="G17" s="25">
        <f aca="true" t="shared" si="6" ref="G17:O17">G16-G15</f>
        <v>0</v>
      </c>
      <c r="H17" s="25">
        <f t="shared" si="6"/>
        <v>0</v>
      </c>
      <c r="I17" s="25">
        <f t="shared" si="6"/>
        <v>0</v>
      </c>
      <c r="J17" s="25">
        <f t="shared" si="6"/>
        <v>0</v>
      </c>
      <c r="K17" s="25">
        <f t="shared" si="6"/>
        <v>0</v>
      </c>
      <c r="L17" s="25">
        <f t="shared" si="6"/>
        <v>0</v>
      </c>
      <c r="M17" s="25">
        <f t="shared" si="6"/>
        <v>3344</v>
      </c>
      <c r="N17" s="25">
        <f t="shared" si="6"/>
        <v>3498</v>
      </c>
      <c r="O17" s="26">
        <f t="shared" si="6"/>
        <v>5202</v>
      </c>
    </row>
    <row r="18" spans="1:15" s="11" customFormat="1" ht="30.75" customHeight="1">
      <c r="A18" s="76"/>
      <c r="B18" s="79"/>
      <c r="C18" s="121" t="s">
        <v>65</v>
      </c>
      <c r="D18" s="68" t="s">
        <v>73</v>
      </c>
      <c r="E18" s="6" t="s">
        <v>2</v>
      </c>
      <c r="F18" s="25">
        <f t="shared" si="3"/>
        <v>0</v>
      </c>
      <c r="G18" s="25">
        <v>0</v>
      </c>
      <c r="H18" s="25">
        <v>0</v>
      </c>
      <c r="I18" s="25">
        <f>G18-H18</f>
        <v>0</v>
      </c>
      <c r="J18" s="25">
        <v>0</v>
      </c>
      <c r="K18" s="25">
        <v>0</v>
      </c>
      <c r="L18" s="25">
        <f>J18-K18</f>
        <v>0</v>
      </c>
      <c r="M18" s="25">
        <v>0</v>
      </c>
      <c r="N18" s="25">
        <v>0</v>
      </c>
      <c r="O18" s="26">
        <v>0</v>
      </c>
    </row>
    <row r="19" spans="1:15" s="11" customFormat="1" ht="30.75" customHeight="1">
      <c r="A19" s="77"/>
      <c r="B19" s="80"/>
      <c r="C19" s="60"/>
      <c r="D19" s="73"/>
      <c r="E19" s="31" t="s">
        <v>3</v>
      </c>
      <c r="F19" s="25">
        <f t="shared" si="3"/>
        <v>16000</v>
      </c>
      <c r="G19" s="25">
        <v>0</v>
      </c>
      <c r="H19" s="25">
        <v>0</v>
      </c>
      <c r="I19" s="25">
        <f>G19-H19</f>
        <v>0</v>
      </c>
      <c r="J19" s="25">
        <v>0</v>
      </c>
      <c r="K19" s="25">
        <v>0</v>
      </c>
      <c r="L19" s="25">
        <f>J19-K19</f>
        <v>0</v>
      </c>
      <c r="M19" s="25">
        <v>4000</v>
      </c>
      <c r="N19" s="25">
        <v>2951</v>
      </c>
      <c r="O19" s="26">
        <v>9049</v>
      </c>
    </row>
    <row r="20" spans="1:15" s="11" customFormat="1" ht="30.75" customHeight="1">
      <c r="A20" s="76"/>
      <c r="B20" s="79"/>
      <c r="C20" s="67"/>
      <c r="D20" s="68"/>
      <c r="E20" s="6" t="s">
        <v>4</v>
      </c>
      <c r="F20" s="25">
        <f t="shared" si="3"/>
        <v>16000</v>
      </c>
      <c r="G20" s="25">
        <f aca="true" t="shared" si="7" ref="G20:O20">G19-G18</f>
        <v>0</v>
      </c>
      <c r="H20" s="25">
        <f t="shared" si="7"/>
        <v>0</v>
      </c>
      <c r="I20" s="25">
        <f t="shared" si="7"/>
        <v>0</v>
      </c>
      <c r="J20" s="25">
        <f t="shared" si="7"/>
        <v>0</v>
      </c>
      <c r="K20" s="25">
        <f t="shared" si="7"/>
        <v>0</v>
      </c>
      <c r="L20" s="25">
        <f t="shared" si="7"/>
        <v>0</v>
      </c>
      <c r="M20" s="25">
        <f t="shared" si="7"/>
        <v>4000</v>
      </c>
      <c r="N20" s="25">
        <f t="shared" si="7"/>
        <v>2951</v>
      </c>
      <c r="O20" s="26">
        <f t="shared" si="7"/>
        <v>9049</v>
      </c>
    </row>
    <row r="21" spans="1:15" s="11" customFormat="1" ht="30.75" customHeight="1">
      <c r="A21" s="77"/>
      <c r="B21" s="80"/>
      <c r="C21" s="59" t="s">
        <v>58</v>
      </c>
      <c r="D21" s="73" t="s">
        <v>74</v>
      </c>
      <c r="E21" s="31" t="s">
        <v>2</v>
      </c>
      <c r="F21" s="25">
        <f t="shared" si="3"/>
        <v>0</v>
      </c>
      <c r="G21" s="25">
        <v>0</v>
      </c>
      <c r="H21" s="25">
        <v>0</v>
      </c>
      <c r="I21" s="25">
        <f>G21-H21</f>
        <v>0</v>
      </c>
      <c r="J21" s="25">
        <v>0</v>
      </c>
      <c r="K21" s="25">
        <v>0</v>
      </c>
      <c r="L21" s="25">
        <f>J21-K21</f>
        <v>0</v>
      </c>
      <c r="M21" s="25">
        <v>0</v>
      </c>
      <c r="N21" s="25">
        <v>0</v>
      </c>
      <c r="O21" s="26">
        <v>0</v>
      </c>
    </row>
    <row r="22" spans="1:15" s="11" customFormat="1" ht="30.75" customHeight="1">
      <c r="A22" s="76"/>
      <c r="B22" s="79"/>
      <c r="C22" s="67"/>
      <c r="D22" s="68"/>
      <c r="E22" s="6" t="s">
        <v>3</v>
      </c>
      <c r="F22" s="25">
        <f t="shared" si="3"/>
        <v>2000</v>
      </c>
      <c r="G22" s="25">
        <v>0</v>
      </c>
      <c r="H22" s="25">
        <v>0</v>
      </c>
      <c r="I22" s="25">
        <f>G22-H22</f>
        <v>0</v>
      </c>
      <c r="J22" s="25">
        <v>0</v>
      </c>
      <c r="K22" s="25">
        <v>0</v>
      </c>
      <c r="L22" s="25">
        <f>J22-K22</f>
        <v>0</v>
      </c>
      <c r="M22" s="25">
        <v>1600</v>
      </c>
      <c r="N22" s="25">
        <v>400</v>
      </c>
      <c r="O22" s="26">
        <v>0</v>
      </c>
    </row>
    <row r="23" spans="1:15" s="11" customFormat="1" ht="30.75" customHeight="1">
      <c r="A23" s="77"/>
      <c r="B23" s="80"/>
      <c r="C23" s="60"/>
      <c r="D23" s="73"/>
      <c r="E23" s="31" t="s">
        <v>4</v>
      </c>
      <c r="F23" s="25">
        <f t="shared" si="3"/>
        <v>2000</v>
      </c>
      <c r="G23" s="25">
        <f aca="true" t="shared" si="8" ref="G23:O23">G22-G21</f>
        <v>0</v>
      </c>
      <c r="H23" s="25">
        <f t="shared" si="8"/>
        <v>0</v>
      </c>
      <c r="I23" s="25">
        <f t="shared" si="8"/>
        <v>0</v>
      </c>
      <c r="J23" s="25">
        <f t="shared" si="8"/>
        <v>0</v>
      </c>
      <c r="K23" s="25">
        <f t="shared" si="8"/>
        <v>0</v>
      </c>
      <c r="L23" s="25">
        <f t="shared" si="8"/>
        <v>0</v>
      </c>
      <c r="M23" s="25">
        <f t="shared" si="8"/>
        <v>1600</v>
      </c>
      <c r="N23" s="25">
        <f t="shared" si="8"/>
        <v>400</v>
      </c>
      <c r="O23" s="26">
        <f t="shared" si="8"/>
        <v>0</v>
      </c>
    </row>
    <row r="24" spans="1:15" s="11" customFormat="1" ht="30.75" customHeight="1">
      <c r="A24" s="69" t="s">
        <v>59</v>
      </c>
      <c r="B24" s="59" t="s">
        <v>60</v>
      </c>
      <c r="C24" s="59" t="s">
        <v>66</v>
      </c>
      <c r="D24" s="71" t="s">
        <v>101</v>
      </c>
      <c r="E24" s="31" t="s">
        <v>2</v>
      </c>
      <c r="F24" s="25">
        <f t="shared" si="3"/>
        <v>0</v>
      </c>
      <c r="G24" s="25">
        <v>0</v>
      </c>
      <c r="H24" s="25">
        <v>0</v>
      </c>
      <c r="I24" s="25">
        <f>G24-H24</f>
        <v>0</v>
      </c>
      <c r="J24" s="25">
        <v>0</v>
      </c>
      <c r="K24" s="25">
        <v>0</v>
      </c>
      <c r="L24" s="25">
        <f>J24-K24</f>
        <v>0</v>
      </c>
      <c r="M24" s="25">
        <v>0</v>
      </c>
      <c r="N24" s="25">
        <v>0</v>
      </c>
      <c r="O24" s="26">
        <v>0</v>
      </c>
    </row>
    <row r="25" spans="1:15" s="11" customFormat="1" ht="30.75" customHeight="1">
      <c r="A25" s="70"/>
      <c r="B25" s="60"/>
      <c r="C25" s="60"/>
      <c r="D25" s="72"/>
      <c r="E25" s="31" t="s">
        <v>3</v>
      </c>
      <c r="F25" s="25">
        <f t="shared" si="3"/>
        <v>9904</v>
      </c>
      <c r="G25" s="25">
        <v>0</v>
      </c>
      <c r="H25" s="25">
        <v>0</v>
      </c>
      <c r="I25" s="25">
        <f>G25-H25</f>
        <v>0</v>
      </c>
      <c r="J25" s="25">
        <v>0</v>
      </c>
      <c r="K25" s="25">
        <v>0</v>
      </c>
      <c r="L25" s="25">
        <f>J25-K25</f>
        <v>0</v>
      </c>
      <c r="M25" s="25">
        <v>500</v>
      </c>
      <c r="N25" s="25">
        <v>0</v>
      </c>
      <c r="O25" s="26">
        <v>9404</v>
      </c>
    </row>
    <row r="26" spans="1:15" s="11" customFormat="1" ht="30.75" customHeight="1">
      <c r="A26" s="70"/>
      <c r="B26" s="60"/>
      <c r="C26" s="60"/>
      <c r="D26" s="72"/>
      <c r="E26" s="31" t="s">
        <v>4</v>
      </c>
      <c r="F26" s="25">
        <f t="shared" si="3"/>
        <v>9904</v>
      </c>
      <c r="G26" s="25">
        <f aca="true" t="shared" si="9" ref="G26:O26">G25-G24</f>
        <v>0</v>
      </c>
      <c r="H26" s="25">
        <f t="shared" si="9"/>
        <v>0</v>
      </c>
      <c r="I26" s="25">
        <f t="shared" si="9"/>
        <v>0</v>
      </c>
      <c r="J26" s="25">
        <f t="shared" si="9"/>
        <v>0</v>
      </c>
      <c r="K26" s="25">
        <f t="shared" si="9"/>
        <v>0</v>
      </c>
      <c r="L26" s="25">
        <f t="shared" si="9"/>
        <v>0</v>
      </c>
      <c r="M26" s="25">
        <f t="shared" si="9"/>
        <v>500</v>
      </c>
      <c r="N26" s="25">
        <f t="shared" si="9"/>
        <v>0</v>
      </c>
      <c r="O26" s="26">
        <f t="shared" si="9"/>
        <v>9404</v>
      </c>
    </row>
    <row r="27" spans="1:15" ht="30.75" customHeight="1">
      <c r="A27" s="157" t="s">
        <v>70</v>
      </c>
      <c r="B27" s="111" t="s">
        <v>31</v>
      </c>
      <c r="C27" s="111" t="s">
        <v>32</v>
      </c>
      <c r="D27" s="114" t="s">
        <v>77</v>
      </c>
      <c r="E27" s="33" t="s">
        <v>2</v>
      </c>
      <c r="F27" s="15">
        <f>SUM(,G27,J27,M27:O27)</f>
        <v>55362</v>
      </c>
      <c r="G27" s="15">
        <v>1527</v>
      </c>
      <c r="H27" s="15">
        <v>548</v>
      </c>
      <c r="I27" s="15">
        <f>G27-H27</f>
        <v>979</v>
      </c>
      <c r="J27" s="15">
        <v>6304</v>
      </c>
      <c r="K27" s="15">
        <v>26</v>
      </c>
      <c r="L27" s="15">
        <f>J27-K27</f>
        <v>6278</v>
      </c>
      <c r="M27" s="15">
        <v>6102</v>
      </c>
      <c r="N27" s="15">
        <v>19600</v>
      </c>
      <c r="O27" s="17">
        <v>21829</v>
      </c>
    </row>
    <row r="28" spans="1:15" ht="30.75" customHeight="1">
      <c r="A28" s="150"/>
      <c r="B28" s="158"/>
      <c r="C28" s="112"/>
      <c r="D28" s="115"/>
      <c r="E28" s="33" t="s">
        <v>3</v>
      </c>
      <c r="F28" s="15">
        <f>SUM(,G28,J28,M28:O28)</f>
        <v>55362</v>
      </c>
      <c r="G28" s="19">
        <v>1527</v>
      </c>
      <c r="H28" s="19">
        <v>552</v>
      </c>
      <c r="I28" s="19">
        <f>G28-H28</f>
        <v>975</v>
      </c>
      <c r="J28" s="19">
        <v>6304</v>
      </c>
      <c r="K28" s="19">
        <v>36</v>
      </c>
      <c r="L28" s="19">
        <f>J28-K28</f>
        <v>6268</v>
      </c>
      <c r="M28" s="19">
        <v>5300</v>
      </c>
      <c r="N28" s="19">
        <v>300</v>
      </c>
      <c r="O28" s="20">
        <v>41931</v>
      </c>
    </row>
    <row r="29" spans="1:15" ht="30.75" customHeight="1" thickBot="1">
      <c r="A29" s="151"/>
      <c r="B29" s="159"/>
      <c r="C29" s="113"/>
      <c r="D29" s="116"/>
      <c r="E29" s="39" t="s">
        <v>4</v>
      </c>
      <c r="F29" s="35">
        <f aca="true" t="shared" si="10" ref="F29:F43">SUM(G29,J29,M29:O29)</f>
        <v>0</v>
      </c>
      <c r="G29" s="35">
        <f>G28-G27</f>
        <v>0</v>
      </c>
      <c r="H29" s="35">
        <f>H28-H27</f>
        <v>4</v>
      </c>
      <c r="I29" s="35">
        <f>I28-I27</f>
        <v>-4</v>
      </c>
      <c r="J29" s="35">
        <v>0</v>
      </c>
      <c r="K29" s="35">
        <f>K28-K27</f>
        <v>10</v>
      </c>
      <c r="L29" s="35">
        <f>L28-L27</f>
        <v>-10</v>
      </c>
      <c r="M29" s="35">
        <f>M28-M27</f>
        <v>-802</v>
      </c>
      <c r="N29" s="35">
        <f>N28-N27</f>
        <v>-19300</v>
      </c>
      <c r="O29" s="36">
        <f>O28-O27</f>
        <v>20102</v>
      </c>
    </row>
    <row r="30" spans="1:15" ht="30.75" customHeight="1">
      <c r="A30" s="161" t="s">
        <v>70</v>
      </c>
      <c r="B30" s="160" t="s">
        <v>31</v>
      </c>
      <c r="C30" s="117" t="s">
        <v>103</v>
      </c>
      <c r="D30" s="119" t="s">
        <v>78</v>
      </c>
      <c r="E30" s="40" t="s">
        <v>2</v>
      </c>
      <c r="F30" s="41">
        <f t="shared" si="10"/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2">
        <v>0</v>
      </c>
    </row>
    <row r="31" spans="1:15" ht="30.75" customHeight="1">
      <c r="A31" s="150"/>
      <c r="B31" s="158"/>
      <c r="C31" s="118"/>
      <c r="D31" s="120"/>
      <c r="E31" s="31" t="s">
        <v>3</v>
      </c>
      <c r="F31" s="21">
        <f t="shared" si="10"/>
        <v>22000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635</v>
      </c>
      <c r="N31" s="21">
        <v>687</v>
      </c>
      <c r="O31" s="22">
        <v>20678</v>
      </c>
    </row>
    <row r="32" spans="1:15" ht="30.75" customHeight="1">
      <c r="A32" s="150"/>
      <c r="B32" s="158"/>
      <c r="C32" s="118"/>
      <c r="D32" s="120"/>
      <c r="E32" s="31" t="s">
        <v>4</v>
      </c>
      <c r="F32" s="21">
        <f t="shared" si="10"/>
        <v>22000</v>
      </c>
      <c r="G32" s="21">
        <f>G31-G30</f>
        <v>0</v>
      </c>
      <c r="H32" s="21">
        <f aca="true" t="shared" si="11" ref="H32:N32">H31-H30</f>
        <v>0</v>
      </c>
      <c r="I32" s="21">
        <f t="shared" si="11"/>
        <v>0</v>
      </c>
      <c r="J32" s="21">
        <f t="shared" si="11"/>
        <v>0</v>
      </c>
      <c r="K32" s="21">
        <f t="shared" si="11"/>
        <v>0</v>
      </c>
      <c r="L32" s="21">
        <f t="shared" si="11"/>
        <v>0</v>
      </c>
      <c r="M32" s="21">
        <f t="shared" si="11"/>
        <v>635</v>
      </c>
      <c r="N32" s="21">
        <f t="shared" si="11"/>
        <v>687</v>
      </c>
      <c r="O32" s="22">
        <f>O31-O30</f>
        <v>20678</v>
      </c>
    </row>
    <row r="33" spans="1:15" ht="30.75" customHeight="1">
      <c r="A33" s="89" t="s">
        <v>33</v>
      </c>
      <c r="B33" s="91" t="s">
        <v>71</v>
      </c>
      <c r="C33" s="91" t="s">
        <v>34</v>
      </c>
      <c r="D33" s="93" t="s">
        <v>79</v>
      </c>
      <c r="E33" s="31" t="s">
        <v>2</v>
      </c>
      <c r="F33" s="21">
        <f t="shared" si="10"/>
        <v>19331</v>
      </c>
      <c r="G33" s="21">
        <v>0</v>
      </c>
      <c r="H33" s="21">
        <v>0</v>
      </c>
      <c r="I33" s="21">
        <v>0</v>
      </c>
      <c r="J33" s="21">
        <v>1200</v>
      </c>
      <c r="K33" s="21">
        <v>1200</v>
      </c>
      <c r="L33" s="21">
        <v>0</v>
      </c>
      <c r="M33" s="21">
        <v>3640</v>
      </c>
      <c r="N33" s="21">
        <v>11591</v>
      </c>
      <c r="O33" s="22">
        <v>2900</v>
      </c>
    </row>
    <row r="34" spans="1:15" ht="30.75" customHeight="1">
      <c r="A34" s="90"/>
      <c r="B34" s="92"/>
      <c r="C34" s="92"/>
      <c r="D34" s="94"/>
      <c r="E34" s="31" t="s">
        <v>3</v>
      </c>
      <c r="F34" s="21">
        <f t="shared" si="10"/>
        <v>19331</v>
      </c>
      <c r="G34" s="21">
        <v>0</v>
      </c>
      <c r="H34" s="21">
        <v>0</v>
      </c>
      <c r="I34" s="21">
        <v>0</v>
      </c>
      <c r="J34" s="21">
        <v>1200</v>
      </c>
      <c r="K34" s="21">
        <v>1200</v>
      </c>
      <c r="L34" s="21">
        <v>0</v>
      </c>
      <c r="M34" s="21">
        <v>3640</v>
      </c>
      <c r="N34" s="21">
        <v>5796</v>
      </c>
      <c r="O34" s="22">
        <v>8695</v>
      </c>
    </row>
    <row r="35" spans="1:15" ht="30.75" customHeight="1">
      <c r="A35" s="90"/>
      <c r="B35" s="92"/>
      <c r="C35" s="92"/>
      <c r="D35" s="94"/>
      <c r="E35" s="31" t="s">
        <v>4</v>
      </c>
      <c r="F35" s="21">
        <f t="shared" si="10"/>
        <v>0</v>
      </c>
      <c r="G35" s="21">
        <f>G34-G33</f>
        <v>0</v>
      </c>
      <c r="H35" s="21">
        <f aca="true" t="shared" si="12" ref="H35:N35">H34-H33</f>
        <v>0</v>
      </c>
      <c r="I35" s="21">
        <f t="shared" si="12"/>
        <v>0</v>
      </c>
      <c r="J35" s="21">
        <f t="shared" si="12"/>
        <v>0</v>
      </c>
      <c r="K35" s="21">
        <f t="shared" si="12"/>
        <v>0</v>
      </c>
      <c r="L35" s="21">
        <f t="shared" si="12"/>
        <v>0</v>
      </c>
      <c r="M35" s="21">
        <f t="shared" si="12"/>
        <v>0</v>
      </c>
      <c r="N35" s="21">
        <f t="shared" si="12"/>
        <v>-5795</v>
      </c>
      <c r="O35" s="22">
        <f>O34-O33</f>
        <v>5795</v>
      </c>
    </row>
    <row r="36" spans="1:15" ht="30.75" customHeight="1">
      <c r="A36" s="128" t="s">
        <v>25</v>
      </c>
      <c r="B36" s="129" t="s">
        <v>26</v>
      </c>
      <c r="C36" s="129" t="s">
        <v>104</v>
      </c>
      <c r="D36" s="131" t="s">
        <v>72</v>
      </c>
      <c r="E36" s="43" t="s">
        <v>2</v>
      </c>
      <c r="F36" s="25">
        <f t="shared" si="10"/>
        <v>28121</v>
      </c>
      <c r="G36" s="25">
        <v>17637</v>
      </c>
      <c r="H36" s="25">
        <v>16002</v>
      </c>
      <c r="I36" s="25">
        <f>G36-H36</f>
        <v>1635</v>
      </c>
      <c r="J36" s="25">
        <v>5600</v>
      </c>
      <c r="K36" s="25">
        <v>0</v>
      </c>
      <c r="L36" s="25">
        <f>J36-K36</f>
        <v>5600</v>
      </c>
      <c r="M36" s="25">
        <v>4884</v>
      </c>
      <c r="N36" s="25">
        <v>0</v>
      </c>
      <c r="O36" s="26">
        <v>0</v>
      </c>
    </row>
    <row r="37" spans="1:15" ht="30.75" customHeight="1">
      <c r="A37" s="128"/>
      <c r="B37" s="130"/>
      <c r="C37" s="130"/>
      <c r="D37" s="131"/>
      <c r="E37" s="43" t="s">
        <v>3</v>
      </c>
      <c r="F37" s="25">
        <f t="shared" si="10"/>
        <v>23821</v>
      </c>
      <c r="G37" s="25">
        <v>17637</v>
      </c>
      <c r="H37" s="25">
        <v>17637</v>
      </c>
      <c r="I37" s="25">
        <f>G37-H37</f>
        <v>0</v>
      </c>
      <c r="J37" s="25">
        <v>5600</v>
      </c>
      <c r="K37" s="25">
        <v>5444</v>
      </c>
      <c r="L37" s="25">
        <f>J37-K37</f>
        <v>156</v>
      </c>
      <c r="M37" s="25">
        <v>584</v>
      </c>
      <c r="N37" s="25"/>
      <c r="O37" s="26">
        <v>0</v>
      </c>
    </row>
    <row r="38" spans="1:15" ht="30.75" customHeight="1">
      <c r="A38" s="128"/>
      <c r="B38" s="130"/>
      <c r="C38" s="130"/>
      <c r="D38" s="131"/>
      <c r="E38" s="43" t="s">
        <v>4</v>
      </c>
      <c r="F38" s="25">
        <f t="shared" si="10"/>
        <v>0</v>
      </c>
      <c r="G38" s="25">
        <f aca="true" t="shared" si="13" ref="G38:L38">G37-G36</f>
        <v>0</v>
      </c>
      <c r="H38" s="25">
        <f t="shared" si="13"/>
        <v>1635</v>
      </c>
      <c r="I38" s="25">
        <f t="shared" si="13"/>
        <v>-1635</v>
      </c>
      <c r="J38" s="25">
        <f t="shared" si="13"/>
        <v>0</v>
      </c>
      <c r="K38" s="25">
        <f t="shared" si="13"/>
        <v>5444</v>
      </c>
      <c r="L38" s="25">
        <f t="shared" si="13"/>
        <v>-5444</v>
      </c>
      <c r="M38" s="25">
        <v>0</v>
      </c>
      <c r="N38" s="25">
        <f>N37-N36</f>
        <v>0</v>
      </c>
      <c r="O38" s="26">
        <f>O37-O36</f>
        <v>0</v>
      </c>
    </row>
    <row r="39" spans="1:15" ht="30.75" customHeight="1">
      <c r="A39" s="64" t="s">
        <v>35</v>
      </c>
      <c r="B39" s="66" t="s">
        <v>36</v>
      </c>
      <c r="C39" s="132" t="s">
        <v>37</v>
      </c>
      <c r="D39" s="62" t="s">
        <v>80</v>
      </c>
      <c r="E39" s="9" t="s">
        <v>2</v>
      </c>
      <c r="F39" s="21">
        <f t="shared" si="10"/>
        <v>12490</v>
      </c>
      <c r="G39" s="21">
        <v>4568</v>
      </c>
      <c r="H39" s="21">
        <v>4568</v>
      </c>
      <c r="I39" s="21">
        <f>G39-H39</f>
        <v>0</v>
      </c>
      <c r="J39" s="21">
        <v>1350</v>
      </c>
      <c r="K39" s="21">
        <v>1350</v>
      </c>
      <c r="L39" s="21">
        <f>J39-K39</f>
        <v>0</v>
      </c>
      <c r="M39" s="21">
        <v>2544</v>
      </c>
      <c r="N39" s="21">
        <v>4028</v>
      </c>
      <c r="O39" s="175">
        <v>0</v>
      </c>
    </row>
    <row r="40" spans="1:15" ht="30.75" customHeight="1">
      <c r="A40" s="65"/>
      <c r="B40" s="67"/>
      <c r="C40" s="133"/>
      <c r="D40" s="63"/>
      <c r="E40" s="9" t="s">
        <v>3</v>
      </c>
      <c r="F40" s="21">
        <v>12524</v>
      </c>
      <c r="G40" s="21">
        <v>4578</v>
      </c>
      <c r="H40" s="21">
        <v>4578</v>
      </c>
      <c r="I40" s="21">
        <f>G40-H40</f>
        <v>0</v>
      </c>
      <c r="J40" s="21">
        <v>1354</v>
      </c>
      <c r="K40" s="21">
        <v>1354</v>
      </c>
      <c r="L40" s="21">
        <f>J40-K40</f>
        <v>0</v>
      </c>
      <c r="M40" s="21">
        <v>2553</v>
      </c>
      <c r="N40" s="21">
        <v>4039</v>
      </c>
      <c r="O40" s="175">
        <v>0</v>
      </c>
    </row>
    <row r="41" spans="1:15" ht="30.75" customHeight="1">
      <c r="A41" s="65"/>
      <c r="B41" s="67"/>
      <c r="C41" s="133"/>
      <c r="D41" s="63"/>
      <c r="E41" s="9" t="s">
        <v>4</v>
      </c>
      <c r="F41" s="21">
        <f t="shared" si="10"/>
        <v>34</v>
      </c>
      <c r="G41" s="176">
        <f aca="true" t="shared" si="14" ref="G41:N41">G40-G39</f>
        <v>10</v>
      </c>
      <c r="H41" s="176">
        <f t="shared" si="14"/>
        <v>10</v>
      </c>
      <c r="I41" s="25">
        <f t="shared" si="14"/>
        <v>0</v>
      </c>
      <c r="J41" s="176">
        <f t="shared" si="14"/>
        <v>4</v>
      </c>
      <c r="K41" s="176">
        <f t="shared" si="14"/>
        <v>4</v>
      </c>
      <c r="L41" s="21">
        <f>J41-K41</f>
        <v>0</v>
      </c>
      <c r="M41" s="176">
        <f t="shared" si="14"/>
        <v>9</v>
      </c>
      <c r="N41" s="176">
        <f t="shared" si="14"/>
        <v>11</v>
      </c>
      <c r="O41" s="177">
        <f>O40-O39</f>
        <v>0</v>
      </c>
    </row>
    <row r="42" spans="1:15" ht="30.75" customHeight="1">
      <c r="A42" s="64" t="s">
        <v>35</v>
      </c>
      <c r="B42" s="66" t="s">
        <v>38</v>
      </c>
      <c r="C42" s="66" t="s">
        <v>39</v>
      </c>
      <c r="D42" s="62" t="s">
        <v>81</v>
      </c>
      <c r="E42" s="9" t="s">
        <v>2</v>
      </c>
      <c r="F42" s="176">
        <f t="shared" si="10"/>
        <v>4234</v>
      </c>
      <c r="G42" s="176">
        <v>3228</v>
      </c>
      <c r="H42" s="176">
        <v>3228</v>
      </c>
      <c r="I42" s="176">
        <f>G42-H42</f>
        <v>0</v>
      </c>
      <c r="J42" s="176">
        <v>650</v>
      </c>
      <c r="K42" s="176">
        <v>650</v>
      </c>
      <c r="L42" s="176">
        <f>J42-K42</f>
        <v>0</v>
      </c>
      <c r="M42" s="176">
        <v>356</v>
      </c>
      <c r="N42" s="176">
        <v>0</v>
      </c>
      <c r="O42" s="175">
        <v>0</v>
      </c>
    </row>
    <row r="43" spans="1:15" ht="30.75" customHeight="1">
      <c r="A43" s="65"/>
      <c r="B43" s="67"/>
      <c r="C43" s="67"/>
      <c r="D43" s="63"/>
      <c r="E43" s="9" t="s">
        <v>3</v>
      </c>
      <c r="F43" s="176">
        <f t="shared" si="10"/>
        <v>4252</v>
      </c>
      <c r="G43" s="176">
        <v>3239</v>
      </c>
      <c r="H43" s="176">
        <v>3236</v>
      </c>
      <c r="I43" s="176">
        <f>G43-H43</f>
        <v>3</v>
      </c>
      <c r="J43" s="176">
        <v>654</v>
      </c>
      <c r="K43" s="176">
        <v>654</v>
      </c>
      <c r="L43" s="176">
        <f>J43-K43</f>
        <v>0</v>
      </c>
      <c r="M43" s="176">
        <v>359</v>
      </c>
      <c r="N43" s="176">
        <v>0</v>
      </c>
      <c r="O43" s="175">
        <v>0</v>
      </c>
    </row>
    <row r="44" spans="1:15" ht="30.75" customHeight="1" thickBot="1">
      <c r="A44" s="134"/>
      <c r="B44" s="135"/>
      <c r="C44" s="135"/>
      <c r="D44" s="136"/>
      <c r="E44" s="10" t="s">
        <v>4</v>
      </c>
      <c r="F44" s="178">
        <f>F43-F42</f>
        <v>18</v>
      </c>
      <c r="G44" s="178">
        <f aca="true" t="shared" si="15" ref="G44:O44">G43-G42</f>
        <v>11</v>
      </c>
      <c r="H44" s="178">
        <f t="shared" si="15"/>
        <v>8</v>
      </c>
      <c r="I44" s="178" t="s">
        <v>107</v>
      </c>
      <c r="J44" s="178">
        <f t="shared" si="15"/>
        <v>4</v>
      </c>
      <c r="K44" s="178">
        <f t="shared" si="15"/>
        <v>4</v>
      </c>
      <c r="L44" s="178">
        <f t="shared" si="15"/>
        <v>0</v>
      </c>
      <c r="M44" s="178">
        <f t="shared" si="15"/>
        <v>3</v>
      </c>
      <c r="N44" s="178">
        <f t="shared" si="15"/>
        <v>0</v>
      </c>
      <c r="O44" s="179">
        <f t="shared" si="15"/>
        <v>0</v>
      </c>
    </row>
    <row r="45" spans="1:15" ht="30.75" customHeight="1">
      <c r="A45" s="83" t="s">
        <v>40</v>
      </c>
      <c r="B45" s="84" t="s">
        <v>41</v>
      </c>
      <c r="C45" s="84" t="s">
        <v>42</v>
      </c>
      <c r="D45" s="85" t="s">
        <v>82</v>
      </c>
      <c r="E45" s="44" t="s">
        <v>2</v>
      </c>
      <c r="F45" s="45">
        <f>SUM(G45,J45,M45:O45)</f>
        <v>15900</v>
      </c>
      <c r="G45" s="45">
        <v>0</v>
      </c>
      <c r="H45" s="45">
        <v>0</v>
      </c>
      <c r="I45" s="45">
        <v>0</v>
      </c>
      <c r="J45" s="45">
        <v>1700</v>
      </c>
      <c r="K45" s="45">
        <v>0</v>
      </c>
      <c r="L45" s="45">
        <f>J45-K45</f>
        <v>1700</v>
      </c>
      <c r="M45" s="45">
        <v>4084</v>
      </c>
      <c r="N45" s="45">
        <v>10116</v>
      </c>
      <c r="O45" s="46">
        <v>0</v>
      </c>
    </row>
    <row r="46" spans="1:15" ht="30.75" customHeight="1">
      <c r="A46" s="64"/>
      <c r="B46" s="66"/>
      <c r="C46" s="66"/>
      <c r="D46" s="62"/>
      <c r="E46" s="9" t="s">
        <v>3</v>
      </c>
      <c r="F46" s="16">
        <f>SUM(G46,J46,M46:O46)</f>
        <v>15900</v>
      </c>
      <c r="G46" s="16">
        <v>0</v>
      </c>
      <c r="H46" s="16">
        <v>0</v>
      </c>
      <c r="I46" s="16">
        <v>0</v>
      </c>
      <c r="J46" s="16">
        <v>1700</v>
      </c>
      <c r="K46" s="16">
        <v>0</v>
      </c>
      <c r="L46" s="16">
        <f>J46-K46</f>
        <v>1700</v>
      </c>
      <c r="M46" s="16">
        <v>4084</v>
      </c>
      <c r="N46" s="16">
        <v>2208</v>
      </c>
      <c r="O46" s="18">
        <v>7908</v>
      </c>
    </row>
    <row r="47" spans="1:15" ht="30.75" customHeight="1">
      <c r="A47" s="64"/>
      <c r="B47" s="66"/>
      <c r="C47" s="66"/>
      <c r="D47" s="62"/>
      <c r="E47" s="9" t="s">
        <v>4</v>
      </c>
      <c r="F47" s="16">
        <f>F45-F46</f>
        <v>0</v>
      </c>
      <c r="G47" s="16">
        <f aca="true" t="shared" si="16" ref="G47:N47">G45-G46</f>
        <v>0</v>
      </c>
      <c r="H47" s="16">
        <f t="shared" si="16"/>
        <v>0</v>
      </c>
      <c r="I47" s="16">
        <f t="shared" si="16"/>
        <v>0</v>
      </c>
      <c r="J47" s="16">
        <f t="shared" si="16"/>
        <v>0</v>
      </c>
      <c r="K47" s="16">
        <f t="shared" si="16"/>
        <v>0</v>
      </c>
      <c r="L47" s="16">
        <f t="shared" si="16"/>
        <v>0</v>
      </c>
      <c r="M47" s="16">
        <f t="shared" si="16"/>
        <v>0</v>
      </c>
      <c r="N47" s="16">
        <f t="shared" si="16"/>
        <v>7908</v>
      </c>
      <c r="O47" s="18">
        <f>O45-O46</f>
        <v>-7908</v>
      </c>
    </row>
    <row r="48" spans="1:15" ht="30.75" customHeight="1">
      <c r="A48" s="64" t="s">
        <v>17</v>
      </c>
      <c r="B48" s="66" t="s">
        <v>18</v>
      </c>
      <c r="C48" s="66" t="s">
        <v>22</v>
      </c>
      <c r="D48" s="62" t="s">
        <v>83</v>
      </c>
      <c r="E48" s="6" t="s">
        <v>2</v>
      </c>
      <c r="F48" s="25">
        <f>SUM(G48,J48,M48:O48)</f>
        <v>166069</v>
      </c>
      <c r="G48" s="25">
        <v>113086</v>
      </c>
      <c r="H48" s="25">
        <v>113086</v>
      </c>
      <c r="I48" s="25">
        <f>G48-H48</f>
        <v>0</v>
      </c>
      <c r="J48" s="25">
        <v>20000</v>
      </c>
      <c r="K48" s="25">
        <v>20000</v>
      </c>
      <c r="L48" s="25">
        <f>J48-K48</f>
        <v>0</v>
      </c>
      <c r="M48" s="25">
        <v>21000</v>
      </c>
      <c r="N48" s="25">
        <v>11983</v>
      </c>
      <c r="O48" s="26">
        <v>0</v>
      </c>
    </row>
    <row r="49" spans="1:15" ht="30.75" customHeight="1">
      <c r="A49" s="150"/>
      <c r="B49" s="67"/>
      <c r="C49" s="67"/>
      <c r="D49" s="63"/>
      <c r="E49" s="6" t="s">
        <v>3</v>
      </c>
      <c r="F49" s="25">
        <f>SUM(G49,J49,M49:O49)</f>
        <v>168335</v>
      </c>
      <c r="G49" s="25">
        <v>113086</v>
      </c>
      <c r="H49" s="25">
        <v>113086</v>
      </c>
      <c r="I49" s="25">
        <f>G49-H49</f>
        <v>0</v>
      </c>
      <c r="J49" s="25">
        <v>20000</v>
      </c>
      <c r="K49" s="25">
        <v>20000</v>
      </c>
      <c r="L49" s="25">
        <f>J49-K49</f>
        <v>0</v>
      </c>
      <c r="M49" s="25">
        <v>19171</v>
      </c>
      <c r="N49" s="25">
        <v>16078</v>
      </c>
      <c r="O49" s="26">
        <v>0</v>
      </c>
    </row>
    <row r="50" spans="1:15" ht="30.75" customHeight="1">
      <c r="A50" s="150"/>
      <c r="B50" s="67"/>
      <c r="C50" s="67"/>
      <c r="D50" s="63"/>
      <c r="E50" s="6" t="s">
        <v>4</v>
      </c>
      <c r="F50" s="25">
        <f>F49-F48</f>
        <v>2266</v>
      </c>
      <c r="G50" s="25">
        <f aca="true" t="shared" si="17" ref="G50:O50">G49-G48</f>
        <v>0</v>
      </c>
      <c r="H50" s="25">
        <f t="shared" si="17"/>
        <v>0</v>
      </c>
      <c r="I50" s="25">
        <f t="shared" si="17"/>
        <v>0</v>
      </c>
      <c r="J50" s="25">
        <f t="shared" si="17"/>
        <v>0</v>
      </c>
      <c r="K50" s="25">
        <f t="shared" si="17"/>
        <v>0</v>
      </c>
      <c r="L50" s="25">
        <f t="shared" si="17"/>
        <v>0</v>
      </c>
      <c r="M50" s="25">
        <f t="shared" si="17"/>
        <v>-1829</v>
      </c>
      <c r="N50" s="25">
        <f t="shared" si="17"/>
        <v>4095</v>
      </c>
      <c r="O50" s="26">
        <f t="shared" si="17"/>
        <v>0</v>
      </c>
    </row>
    <row r="51" spans="1:15" ht="30.75" customHeight="1">
      <c r="A51" s="150"/>
      <c r="B51" s="59" t="s">
        <v>18</v>
      </c>
      <c r="C51" s="59" t="s">
        <v>19</v>
      </c>
      <c r="D51" s="71" t="s">
        <v>84</v>
      </c>
      <c r="E51" s="31" t="s">
        <v>2</v>
      </c>
      <c r="F51" s="25">
        <f>SUM(G51,J51,M51:O51)</f>
        <v>170139</v>
      </c>
      <c r="G51" s="25">
        <v>42345</v>
      </c>
      <c r="H51" s="25">
        <v>42345</v>
      </c>
      <c r="I51" s="25">
        <f>G51-H51</f>
        <v>0</v>
      </c>
      <c r="J51" s="25">
        <v>35000</v>
      </c>
      <c r="K51" s="25">
        <v>34631</v>
      </c>
      <c r="L51" s="25">
        <f>J51-K51</f>
        <v>369</v>
      </c>
      <c r="M51" s="25">
        <v>30000</v>
      </c>
      <c r="N51" s="25">
        <v>20000</v>
      </c>
      <c r="O51" s="26">
        <v>42794</v>
      </c>
    </row>
    <row r="52" spans="1:15" ht="30.75" customHeight="1">
      <c r="A52" s="150"/>
      <c r="B52" s="67"/>
      <c r="C52" s="67"/>
      <c r="D52" s="138"/>
      <c r="E52" s="6" t="s">
        <v>3</v>
      </c>
      <c r="F52" s="25">
        <f>SUM(G52,J52,M52:O52)</f>
        <v>170139</v>
      </c>
      <c r="G52" s="25">
        <v>42345</v>
      </c>
      <c r="H52" s="25">
        <v>42345</v>
      </c>
      <c r="I52" s="25">
        <f>G52-H52</f>
        <v>0</v>
      </c>
      <c r="J52" s="25">
        <v>35000</v>
      </c>
      <c r="K52" s="25">
        <v>34631</v>
      </c>
      <c r="L52" s="25">
        <f>J52-K52</f>
        <v>369</v>
      </c>
      <c r="M52" s="25">
        <v>25577</v>
      </c>
      <c r="N52" s="25">
        <v>22000</v>
      </c>
      <c r="O52" s="26">
        <v>45217</v>
      </c>
    </row>
    <row r="53" spans="1:15" ht="30.75" customHeight="1">
      <c r="A53" s="150"/>
      <c r="B53" s="60"/>
      <c r="C53" s="60"/>
      <c r="D53" s="139"/>
      <c r="E53" s="31" t="s">
        <v>4</v>
      </c>
      <c r="F53" s="25">
        <f>F52-F51</f>
        <v>0</v>
      </c>
      <c r="G53" s="25">
        <f>G52-G51</f>
        <v>0</v>
      </c>
      <c r="H53" s="25">
        <f aca="true" t="shared" si="18" ref="H53:M53">H52-H51</f>
        <v>0</v>
      </c>
      <c r="I53" s="25">
        <f>I52-I51</f>
        <v>0</v>
      </c>
      <c r="J53" s="25">
        <f>J52-J51</f>
        <v>0</v>
      </c>
      <c r="K53" s="25">
        <f t="shared" si="18"/>
        <v>0</v>
      </c>
      <c r="L53" s="25">
        <f t="shared" si="18"/>
        <v>0</v>
      </c>
      <c r="M53" s="25">
        <f t="shared" si="18"/>
        <v>-4423</v>
      </c>
      <c r="N53" s="25">
        <f>N52-N51</f>
        <v>2000</v>
      </c>
      <c r="O53" s="26">
        <f>O52-O51</f>
        <v>2423</v>
      </c>
    </row>
    <row r="54" spans="1:15" ht="30.75" customHeight="1">
      <c r="A54" s="150"/>
      <c r="B54" s="66" t="s">
        <v>18</v>
      </c>
      <c r="C54" s="66" t="s">
        <v>23</v>
      </c>
      <c r="D54" s="62" t="s">
        <v>97</v>
      </c>
      <c r="E54" s="6" t="s">
        <v>2</v>
      </c>
      <c r="F54" s="25">
        <f>SUM(G54)</f>
        <v>10014</v>
      </c>
      <c r="G54" s="25">
        <v>10014</v>
      </c>
      <c r="H54" s="25">
        <v>9825</v>
      </c>
      <c r="I54" s="25">
        <f>G54-H54</f>
        <v>189</v>
      </c>
      <c r="J54" s="25">
        <v>0</v>
      </c>
      <c r="K54" s="25">
        <v>0</v>
      </c>
      <c r="L54" s="25">
        <f>J54-K54</f>
        <v>0</v>
      </c>
      <c r="M54" s="25">
        <v>0</v>
      </c>
      <c r="N54" s="25">
        <v>0</v>
      </c>
      <c r="O54" s="26">
        <v>0</v>
      </c>
    </row>
    <row r="55" spans="1:15" ht="30.75" customHeight="1">
      <c r="A55" s="150"/>
      <c r="B55" s="60"/>
      <c r="C55" s="60"/>
      <c r="D55" s="72"/>
      <c r="E55" s="31" t="s">
        <v>3</v>
      </c>
      <c r="F55" s="25">
        <f>SUM(G55)</f>
        <v>10014</v>
      </c>
      <c r="G55" s="25">
        <v>10014</v>
      </c>
      <c r="H55" s="25">
        <v>9825</v>
      </c>
      <c r="I55" s="25">
        <f>G55-H55</f>
        <v>189</v>
      </c>
      <c r="J55" s="25">
        <v>0</v>
      </c>
      <c r="K55" s="25">
        <v>0</v>
      </c>
      <c r="L55" s="25">
        <f>J55-K55</f>
        <v>0</v>
      </c>
      <c r="M55" s="25">
        <v>0</v>
      </c>
      <c r="N55" s="25">
        <v>0</v>
      </c>
      <c r="O55" s="26">
        <v>0</v>
      </c>
    </row>
    <row r="56" spans="1:15" ht="30.75" customHeight="1">
      <c r="A56" s="150"/>
      <c r="B56" s="67"/>
      <c r="C56" s="67"/>
      <c r="D56" s="63"/>
      <c r="E56" s="6" t="s">
        <v>4</v>
      </c>
      <c r="F56" s="25">
        <f>F55-F54</f>
        <v>0</v>
      </c>
      <c r="G56" s="25">
        <f aca="true" t="shared" si="19" ref="G56:O56">G55-G54</f>
        <v>0</v>
      </c>
      <c r="H56" s="25">
        <f t="shared" si="19"/>
        <v>0</v>
      </c>
      <c r="I56" s="25">
        <f t="shared" si="19"/>
        <v>0</v>
      </c>
      <c r="J56" s="25">
        <f t="shared" si="19"/>
        <v>0</v>
      </c>
      <c r="K56" s="25">
        <f t="shared" si="19"/>
        <v>0</v>
      </c>
      <c r="L56" s="25">
        <f t="shared" si="19"/>
        <v>0</v>
      </c>
      <c r="M56" s="25">
        <f t="shared" si="19"/>
        <v>0</v>
      </c>
      <c r="N56" s="25">
        <f t="shared" si="19"/>
        <v>0</v>
      </c>
      <c r="O56" s="26">
        <f t="shared" si="19"/>
        <v>0</v>
      </c>
    </row>
    <row r="57" spans="1:15" ht="30.75" customHeight="1">
      <c r="A57" s="150"/>
      <c r="B57" s="59" t="s">
        <v>18</v>
      </c>
      <c r="C57" s="59" t="s">
        <v>105</v>
      </c>
      <c r="D57" s="71" t="s">
        <v>85</v>
      </c>
      <c r="E57" s="31" t="s">
        <v>2</v>
      </c>
      <c r="F57" s="25">
        <f>SUM(G57,J57,M57:O57)</f>
        <v>387671</v>
      </c>
      <c r="G57" s="25">
        <v>7008</v>
      </c>
      <c r="H57" s="25">
        <v>7008</v>
      </c>
      <c r="I57" s="25">
        <f>G57-H57</f>
        <v>0</v>
      </c>
      <c r="J57" s="25">
        <v>1053</v>
      </c>
      <c r="K57" s="25">
        <v>860</v>
      </c>
      <c r="L57" s="25">
        <f>J57-K57</f>
        <v>193</v>
      </c>
      <c r="M57" s="25">
        <v>5668</v>
      </c>
      <c r="N57" s="25">
        <v>10000</v>
      </c>
      <c r="O57" s="26">
        <v>363942</v>
      </c>
    </row>
    <row r="58" spans="1:15" ht="30.75" customHeight="1">
      <c r="A58" s="150"/>
      <c r="B58" s="67"/>
      <c r="C58" s="67"/>
      <c r="D58" s="63"/>
      <c r="E58" s="6" t="s">
        <v>3</v>
      </c>
      <c r="F58" s="25">
        <f>SUM(G58,J58,M58:O58)</f>
        <v>387671</v>
      </c>
      <c r="G58" s="25">
        <v>7008</v>
      </c>
      <c r="H58" s="25">
        <v>7008</v>
      </c>
      <c r="I58" s="25">
        <f>G58-H58</f>
        <v>0</v>
      </c>
      <c r="J58" s="25">
        <v>1505</v>
      </c>
      <c r="K58" s="25">
        <v>1042</v>
      </c>
      <c r="L58" s="25">
        <f>J58-K58</f>
        <v>463</v>
      </c>
      <c r="M58" s="25">
        <v>10068</v>
      </c>
      <c r="N58" s="25">
        <v>1342</v>
      </c>
      <c r="O58" s="26">
        <v>367748</v>
      </c>
    </row>
    <row r="59" spans="1:15" ht="30.75" customHeight="1" thickBot="1">
      <c r="A59" s="151"/>
      <c r="B59" s="153"/>
      <c r="C59" s="153"/>
      <c r="D59" s="154"/>
      <c r="E59" s="47" t="s">
        <v>4</v>
      </c>
      <c r="F59" s="48">
        <f>F58-F57</f>
        <v>0</v>
      </c>
      <c r="G59" s="48">
        <f aca="true" t="shared" si="20" ref="G59:O59">G58-G57</f>
        <v>0</v>
      </c>
      <c r="H59" s="48">
        <f t="shared" si="20"/>
        <v>0</v>
      </c>
      <c r="I59" s="48">
        <f t="shared" si="20"/>
        <v>0</v>
      </c>
      <c r="J59" s="48">
        <f t="shared" si="20"/>
        <v>452</v>
      </c>
      <c r="K59" s="48">
        <f t="shared" si="20"/>
        <v>182</v>
      </c>
      <c r="L59" s="48">
        <f t="shared" si="20"/>
        <v>270</v>
      </c>
      <c r="M59" s="48">
        <f t="shared" si="20"/>
        <v>4400</v>
      </c>
      <c r="N59" s="48">
        <f t="shared" si="20"/>
        <v>-8658</v>
      </c>
      <c r="O59" s="49">
        <f t="shared" si="20"/>
        <v>3806</v>
      </c>
    </row>
    <row r="60" spans="1:15" ht="30.75" customHeight="1">
      <c r="A60" s="152" t="s">
        <v>17</v>
      </c>
      <c r="B60" s="84" t="s">
        <v>21</v>
      </c>
      <c r="C60" s="137" t="s">
        <v>106</v>
      </c>
      <c r="D60" s="85" t="s">
        <v>86</v>
      </c>
      <c r="E60" s="50" t="s">
        <v>2</v>
      </c>
      <c r="F60" s="51">
        <f>SUM(G60,J60,M60:O60)</f>
        <v>29600</v>
      </c>
      <c r="G60" s="51">
        <v>12038</v>
      </c>
      <c r="H60" s="51">
        <v>12038</v>
      </c>
      <c r="I60" s="51">
        <f>G60-H60</f>
        <v>0</v>
      </c>
      <c r="J60" s="51">
        <v>5514</v>
      </c>
      <c r="K60" s="51">
        <v>5512</v>
      </c>
      <c r="L60" s="51">
        <f>J60-K60</f>
        <v>2</v>
      </c>
      <c r="M60" s="51">
        <v>2066</v>
      </c>
      <c r="N60" s="51">
        <v>8000</v>
      </c>
      <c r="O60" s="52">
        <v>1982</v>
      </c>
    </row>
    <row r="61" spans="1:15" ht="30.75" customHeight="1">
      <c r="A61" s="150"/>
      <c r="B61" s="60"/>
      <c r="C61" s="60"/>
      <c r="D61" s="72"/>
      <c r="E61" s="31" t="s">
        <v>3</v>
      </c>
      <c r="F61" s="25">
        <f>SUM(G61,J61,M61:O61)</f>
        <v>29600</v>
      </c>
      <c r="G61" s="25">
        <v>12038</v>
      </c>
      <c r="H61" s="25">
        <v>12038</v>
      </c>
      <c r="I61" s="25">
        <f>G61-H61</f>
        <v>0</v>
      </c>
      <c r="J61" s="25">
        <v>5514</v>
      </c>
      <c r="K61" s="25">
        <v>5512</v>
      </c>
      <c r="L61" s="25">
        <f>J61-K61</f>
        <v>2</v>
      </c>
      <c r="M61" s="25">
        <v>2066</v>
      </c>
      <c r="N61" s="25">
        <v>4470</v>
      </c>
      <c r="O61" s="26">
        <v>5512</v>
      </c>
    </row>
    <row r="62" spans="1:15" ht="30.75" customHeight="1">
      <c r="A62" s="150"/>
      <c r="B62" s="67"/>
      <c r="C62" s="67"/>
      <c r="D62" s="63"/>
      <c r="E62" s="6" t="s">
        <v>4</v>
      </c>
      <c r="F62" s="25">
        <f aca="true" t="shared" si="21" ref="F62:O62">F61-F60</f>
        <v>0</v>
      </c>
      <c r="G62" s="25">
        <f t="shared" si="21"/>
        <v>0</v>
      </c>
      <c r="H62" s="25">
        <f t="shared" si="21"/>
        <v>0</v>
      </c>
      <c r="I62" s="25">
        <f t="shared" si="21"/>
        <v>0</v>
      </c>
      <c r="J62" s="25">
        <f t="shared" si="21"/>
        <v>0</v>
      </c>
      <c r="K62" s="25">
        <f t="shared" si="21"/>
        <v>0</v>
      </c>
      <c r="L62" s="25">
        <f t="shared" si="21"/>
        <v>0</v>
      </c>
      <c r="M62" s="25">
        <f t="shared" si="21"/>
        <v>0</v>
      </c>
      <c r="N62" s="25">
        <f t="shared" si="21"/>
        <v>-3530</v>
      </c>
      <c r="O62" s="26">
        <f t="shared" si="21"/>
        <v>3530</v>
      </c>
    </row>
    <row r="63" spans="1:15" s="11" customFormat="1" ht="30.75" customHeight="1">
      <c r="A63" s="150"/>
      <c r="B63" s="59" t="s">
        <v>21</v>
      </c>
      <c r="C63" s="61" t="s">
        <v>61</v>
      </c>
      <c r="D63" s="62" t="s">
        <v>87</v>
      </c>
      <c r="E63" s="6" t="s">
        <v>2</v>
      </c>
      <c r="F63" s="25">
        <f>SUM(G63,J63,M63:O63)</f>
        <v>0</v>
      </c>
      <c r="G63" s="25">
        <v>0</v>
      </c>
      <c r="H63" s="25">
        <v>0</v>
      </c>
      <c r="I63" s="25">
        <f>G63-H63</f>
        <v>0</v>
      </c>
      <c r="J63" s="25">
        <v>0</v>
      </c>
      <c r="K63" s="25">
        <v>0</v>
      </c>
      <c r="L63" s="25">
        <f>J63-K63</f>
        <v>0</v>
      </c>
      <c r="M63" s="25">
        <v>0</v>
      </c>
      <c r="N63" s="25">
        <v>0</v>
      </c>
      <c r="O63" s="26">
        <v>0</v>
      </c>
    </row>
    <row r="64" spans="1:15" s="11" customFormat="1" ht="30.75" customHeight="1">
      <c r="A64" s="150"/>
      <c r="B64" s="60"/>
      <c r="C64" s="61"/>
      <c r="D64" s="63"/>
      <c r="E64" s="6" t="s">
        <v>3</v>
      </c>
      <c r="F64" s="25">
        <f>SUM(G64,J64,M64:O64)</f>
        <v>62000</v>
      </c>
      <c r="G64" s="25">
        <v>5573</v>
      </c>
      <c r="H64" s="25">
        <v>5573</v>
      </c>
      <c r="I64" s="25">
        <f>G64-H64</f>
        <v>0</v>
      </c>
      <c r="J64" s="25">
        <v>2000</v>
      </c>
      <c r="K64" s="25">
        <v>2000</v>
      </c>
      <c r="L64" s="25">
        <f>J64-K64</f>
        <v>0</v>
      </c>
      <c r="M64" s="25">
        <v>10160</v>
      </c>
      <c r="N64" s="25">
        <v>0</v>
      </c>
      <c r="O64" s="26">
        <v>44267</v>
      </c>
    </row>
    <row r="65" spans="1:15" s="11" customFormat="1" ht="30.75" customHeight="1">
      <c r="A65" s="150"/>
      <c r="B65" s="60"/>
      <c r="C65" s="61"/>
      <c r="D65" s="63"/>
      <c r="E65" s="6" t="s">
        <v>4</v>
      </c>
      <c r="F65" s="25">
        <f aca="true" t="shared" si="22" ref="F65:O65">F64-F63</f>
        <v>62000</v>
      </c>
      <c r="G65" s="25">
        <f t="shared" si="22"/>
        <v>5573</v>
      </c>
      <c r="H65" s="25">
        <f t="shared" si="22"/>
        <v>5573</v>
      </c>
      <c r="I65" s="25">
        <f t="shared" si="22"/>
        <v>0</v>
      </c>
      <c r="J65" s="25">
        <f t="shared" si="22"/>
        <v>2000</v>
      </c>
      <c r="K65" s="25">
        <f t="shared" si="22"/>
        <v>2000</v>
      </c>
      <c r="L65" s="25">
        <f t="shared" si="22"/>
        <v>0</v>
      </c>
      <c r="M65" s="25">
        <f t="shared" si="22"/>
        <v>10160</v>
      </c>
      <c r="N65" s="25">
        <f t="shared" si="22"/>
        <v>0</v>
      </c>
      <c r="O65" s="26">
        <f t="shared" si="22"/>
        <v>44267</v>
      </c>
    </row>
    <row r="66" spans="1:15" ht="30.75" customHeight="1">
      <c r="A66" s="64" t="s">
        <v>20</v>
      </c>
      <c r="B66" s="66" t="s">
        <v>18</v>
      </c>
      <c r="C66" s="66" t="s">
        <v>94</v>
      </c>
      <c r="D66" s="62" t="s">
        <v>96</v>
      </c>
      <c r="E66" s="6" t="s">
        <v>2</v>
      </c>
      <c r="F66" s="25">
        <f>SUM(G66,J66,M66:O66)</f>
        <v>36000</v>
      </c>
      <c r="G66" s="25">
        <v>0</v>
      </c>
      <c r="H66" s="25">
        <v>0</v>
      </c>
      <c r="I66" s="25">
        <f>G66-H66</f>
        <v>0</v>
      </c>
      <c r="J66" s="25">
        <v>437</v>
      </c>
      <c r="K66" s="25">
        <v>261</v>
      </c>
      <c r="L66" s="25">
        <f>J66-K66</f>
        <v>176</v>
      </c>
      <c r="M66" s="25">
        <v>0</v>
      </c>
      <c r="N66" s="25">
        <v>10000</v>
      </c>
      <c r="O66" s="26">
        <v>25563</v>
      </c>
    </row>
    <row r="67" spans="1:15" ht="30.75" customHeight="1">
      <c r="A67" s="65"/>
      <c r="B67" s="67"/>
      <c r="C67" s="67"/>
      <c r="D67" s="63"/>
      <c r="E67" s="6" t="s">
        <v>3</v>
      </c>
      <c r="F67" s="25">
        <f>SUM(G67,J67,M67:O67)</f>
        <v>36000</v>
      </c>
      <c r="G67" s="25">
        <v>0</v>
      </c>
      <c r="H67" s="25">
        <v>0</v>
      </c>
      <c r="I67" s="25">
        <f>G67-H67</f>
        <v>0</v>
      </c>
      <c r="J67" s="25">
        <v>437</v>
      </c>
      <c r="K67" s="25">
        <v>261</v>
      </c>
      <c r="L67" s="25">
        <f>J67-K67</f>
        <v>176</v>
      </c>
      <c r="M67" s="25">
        <v>80</v>
      </c>
      <c r="N67" s="25">
        <v>0</v>
      </c>
      <c r="O67" s="26">
        <v>35483</v>
      </c>
    </row>
    <row r="68" spans="1:15" ht="30.75" customHeight="1">
      <c r="A68" s="65"/>
      <c r="B68" s="67"/>
      <c r="C68" s="67"/>
      <c r="D68" s="63"/>
      <c r="E68" s="6" t="s">
        <v>4</v>
      </c>
      <c r="F68" s="25">
        <f>F67-F66</f>
        <v>0</v>
      </c>
      <c r="G68" s="25">
        <f aca="true" t="shared" si="23" ref="G68:O68">G67-G66</f>
        <v>0</v>
      </c>
      <c r="H68" s="25">
        <f t="shared" si="23"/>
        <v>0</v>
      </c>
      <c r="I68" s="25">
        <f t="shared" si="23"/>
        <v>0</v>
      </c>
      <c r="J68" s="25">
        <f t="shared" si="23"/>
        <v>0</v>
      </c>
      <c r="K68" s="25">
        <f t="shared" si="23"/>
        <v>0</v>
      </c>
      <c r="L68" s="25">
        <f t="shared" si="23"/>
        <v>0</v>
      </c>
      <c r="M68" s="25">
        <f t="shared" si="23"/>
        <v>80</v>
      </c>
      <c r="N68" s="25">
        <f t="shared" si="23"/>
        <v>-10000</v>
      </c>
      <c r="O68" s="26">
        <f t="shared" si="23"/>
        <v>9920</v>
      </c>
    </row>
    <row r="69" spans="1:15" s="11" customFormat="1" ht="30.75" customHeight="1">
      <c r="A69" s="64" t="s">
        <v>62</v>
      </c>
      <c r="B69" s="66" t="s">
        <v>63</v>
      </c>
      <c r="C69" s="66" t="s">
        <v>64</v>
      </c>
      <c r="D69" s="68" t="s">
        <v>95</v>
      </c>
      <c r="E69" s="6" t="s">
        <v>2</v>
      </c>
      <c r="F69" s="25">
        <f>SUM(G69,J69,M69:O69)</f>
        <v>0</v>
      </c>
      <c r="G69" s="25">
        <v>0</v>
      </c>
      <c r="H69" s="25">
        <v>0</v>
      </c>
      <c r="I69" s="25">
        <f>G69-H69</f>
        <v>0</v>
      </c>
      <c r="J69" s="25">
        <v>0</v>
      </c>
      <c r="K69" s="25">
        <v>0</v>
      </c>
      <c r="L69" s="25">
        <f>J69-K69</f>
        <v>0</v>
      </c>
      <c r="M69" s="25">
        <v>0</v>
      </c>
      <c r="N69" s="25">
        <v>0</v>
      </c>
      <c r="O69" s="26">
        <v>0</v>
      </c>
    </row>
    <row r="70" spans="1:19" s="11" customFormat="1" ht="30.75" customHeight="1">
      <c r="A70" s="65"/>
      <c r="B70" s="67"/>
      <c r="C70" s="67"/>
      <c r="D70" s="68"/>
      <c r="E70" s="6" t="s">
        <v>3</v>
      </c>
      <c r="F70" s="25">
        <f>SUM(G70,J70,M70:O70)</f>
        <v>29722</v>
      </c>
      <c r="G70" s="25">
        <v>0</v>
      </c>
      <c r="H70" s="25">
        <v>0</v>
      </c>
      <c r="I70" s="25">
        <f>G70-H70</f>
        <v>0</v>
      </c>
      <c r="J70" s="25">
        <v>0</v>
      </c>
      <c r="K70" s="25">
        <v>0</v>
      </c>
      <c r="L70" s="25">
        <f>J70-K70</f>
        <v>0</v>
      </c>
      <c r="M70" s="25">
        <v>1206</v>
      </c>
      <c r="N70" s="25">
        <v>2504</v>
      </c>
      <c r="O70" s="26">
        <v>26012</v>
      </c>
      <c r="Q70" s="12"/>
      <c r="R70" s="13"/>
      <c r="S70" s="13"/>
    </row>
    <row r="71" spans="1:19" s="11" customFormat="1" ht="30.75" customHeight="1">
      <c r="A71" s="65"/>
      <c r="B71" s="67"/>
      <c r="C71" s="67"/>
      <c r="D71" s="68"/>
      <c r="E71" s="6" t="s">
        <v>4</v>
      </c>
      <c r="F71" s="25">
        <f aca="true" t="shared" si="24" ref="F71:O71">F70-F69</f>
        <v>29722</v>
      </c>
      <c r="G71" s="25">
        <f t="shared" si="24"/>
        <v>0</v>
      </c>
      <c r="H71" s="25">
        <f t="shared" si="24"/>
        <v>0</v>
      </c>
      <c r="I71" s="25">
        <f t="shared" si="24"/>
        <v>0</v>
      </c>
      <c r="J71" s="25">
        <f t="shared" si="24"/>
        <v>0</v>
      </c>
      <c r="K71" s="25">
        <f t="shared" si="24"/>
        <v>0</v>
      </c>
      <c r="L71" s="25">
        <f t="shared" si="24"/>
        <v>0</v>
      </c>
      <c r="M71" s="25">
        <f t="shared" si="24"/>
        <v>1206</v>
      </c>
      <c r="N71" s="25">
        <f t="shared" si="24"/>
        <v>2504</v>
      </c>
      <c r="O71" s="26">
        <f t="shared" si="24"/>
        <v>26012</v>
      </c>
      <c r="Q71" s="12"/>
      <c r="R71" s="13"/>
      <c r="S71" s="13"/>
    </row>
    <row r="72" spans="1:15" ht="30.75" customHeight="1">
      <c r="A72" s="64" t="s">
        <v>43</v>
      </c>
      <c r="B72" s="66" t="s">
        <v>44</v>
      </c>
      <c r="C72" s="66" t="s">
        <v>45</v>
      </c>
      <c r="D72" s="62" t="s">
        <v>88</v>
      </c>
      <c r="E72" s="9" t="s">
        <v>2</v>
      </c>
      <c r="F72" s="24">
        <f>SUM(G72,J72,M72:O72)</f>
        <v>4336</v>
      </c>
      <c r="G72" s="57">
        <v>0</v>
      </c>
      <c r="H72" s="57">
        <v>0</v>
      </c>
      <c r="I72" s="57">
        <f>G72-H72</f>
        <v>0</v>
      </c>
      <c r="J72" s="57">
        <v>2557</v>
      </c>
      <c r="K72" s="57">
        <v>2500</v>
      </c>
      <c r="L72" s="57">
        <f>J72-K72</f>
        <v>57</v>
      </c>
      <c r="M72" s="57">
        <v>1779</v>
      </c>
      <c r="N72" s="57">
        <v>0</v>
      </c>
      <c r="O72" s="23">
        <v>0</v>
      </c>
    </row>
    <row r="73" spans="1:15" ht="30.75" customHeight="1">
      <c r="A73" s="64"/>
      <c r="B73" s="66"/>
      <c r="C73" s="66"/>
      <c r="D73" s="62"/>
      <c r="E73" s="9" t="s">
        <v>3</v>
      </c>
      <c r="F73" s="24">
        <f>SUM(G73,J73,M73:O73)</f>
        <v>4336</v>
      </c>
      <c r="G73" s="57">
        <v>0</v>
      </c>
      <c r="H73" s="57">
        <v>0</v>
      </c>
      <c r="I73" s="57">
        <v>0</v>
      </c>
      <c r="J73" s="57">
        <v>2557</v>
      </c>
      <c r="K73" s="57">
        <v>2557</v>
      </c>
      <c r="L73" s="57">
        <f>J73-K73</f>
        <v>0</v>
      </c>
      <c r="M73" s="57">
        <v>1779</v>
      </c>
      <c r="N73" s="57">
        <v>0</v>
      </c>
      <c r="O73" s="23">
        <v>0</v>
      </c>
    </row>
    <row r="74" spans="1:15" ht="30.75" customHeight="1" thickBot="1">
      <c r="A74" s="86"/>
      <c r="B74" s="87"/>
      <c r="C74" s="87"/>
      <c r="D74" s="88"/>
      <c r="E74" s="10" t="s">
        <v>4</v>
      </c>
      <c r="F74" s="29">
        <f aca="true" t="shared" si="25" ref="F74:O74">F73-F72</f>
        <v>0</v>
      </c>
      <c r="G74" s="29">
        <f t="shared" si="25"/>
        <v>0</v>
      </c>
      <c r="H74" s="29">
        <f t="shared" si="25"/>
        <v>0</v>
      </c>
      <c r="I74" s="29">
        <f t="shared" si="25"/>
        <v>0</v>
      </c>
      <c r="J74" s="29">
        <f t="shared" si="25"/>
        <v>0</v>
      </c>
      <c r="K74" s="29">
        <f t="shared" si="25"/>
        <v>57</v>
      </c>
      <c r="L74" s="29">
        <f t="shared" si="25"/>
        <v>-57</v>
      </c>
      <c r="M74" s="29">
        <f t="shared" si="25"/>
        <v>0</v>
      </c>
      <c r="N74" s="29">
        <f t="shared" si="25"/>
        <v>0</v>
      </c>
      <c r="O74" s="30">
        <f t="shared" si="25"/>
        <v>0</v>
      </c>
    </row>
    <row r="75" spans="1:15" ht="39" customHeight="1">
      <c r="A75" s="83" t="s">
        <v>43</v>
      </c>
      <c r="B75" s="84" t="s">
        <v>44</v>
      </c>
      <c r="C75" s="84" t="s">
        <v>46</v>
      </c>
      <c r="D75" s="85" t="s">
        <v>89</v>
      </c>
      <c r="E75" s="44" t="s">
        <v>2</v>
      </c>
      <c r="F75" s="53">
        <f>SUM(G75,J75,M75:O75)</f>
        <v>3284</v>
      </c>
      <c r="G75" s="58">
        <v>0</v>
      </c>
      <c r="H75" s="58">
        <v>0</v>
      </c>
      <c r="I75" s="58">
        <f>G75-H75</f>
        <v>0</v>
      </c>
      <c r="J75" s="58">
        <v>0</v>
      </c>
      <c r="K75" s="58">
        <v>0</v>
      </c>
      <c r="L75" s="58">
        <f>J75-K75</f>
        <v>0</v>
      </c>
      <c r="M75" s="54">
        <v>1625</v>
      </c>
      <c r="N75" s="54">
        <v>1659</v>
      </c>
      <c r="O75" s="46">
        <v>0</v>
      </c>
    </row>
    <row r="76" spans="1:15" ht="39" customHeight="1">
      <c r="A76" s="64"/>
      <c r="B76" s="66"/>
      <c r="C76" s="66"/>
      <c r="D76" s="62"/>
      <c r="E76" s="9" t="s">
        <v>3</v>
      </c>
      <c r="F76" s="24">
        <f>SUM(G76,J76,M76:O76)</f>
        <v>3289</v>
      </c>
      <c r="G76" s="57">
        <v>0</v>
      </c>
      <c r="H76" s="57">
        <v>0</v>
      </c>
      <c r="I76" s="57">
        <f>G76-H76</f>
        <v>0</v>
      </c>
      <c r="J76" s="57">
        <v>0</v>
      </c>
      <c r="K76" s="57">
        <v>0</v>
      </c>
      <c r="L76" s="57">
        <f>J76-K76</f>
        <v>0</v>
      </c>
      <c r="M76" s="27">
        <v>1625</v>
      </c>
      <c r="N76" s="27">
        <v>1664</v>
      </c>
      <c r="O76" s="18">
        <v>0</v>
      </c>
    </row>
    <row r="77" spans="1:15" ht="39" customHeight="1">
      <c r="A77" s="64"/>
      <c r="B77" s="66"/>
      <c r="C77" s="66"/>
      <c r="D77" s="62"/>
      <c r="E77" s="9" t="s">
        <v>4</v>
      </c>
      <c r="F77" s="24">
        <f>F76-F75</f>
        <v>5</v>
      </c>
      <c r="G77" s="24">
        <f aca="true" t="shared" si="26" ref="G77:N77">G76-G75</f>
        <v>0</v>
      </c>
      <c r="H77" s="24">
        <f t="shared" si="26"/>
        <v>0</v>
      </c>
      <c r="I77" s="24">
        <f t="shared" si="26"/>
        <v>0</v>
      </c>
      <c r="J77" s="24">
        <f t="shared" si="26"/>
        <v>0</v>
      </c>
      <c r="K77" s="24">
        <f t="shared" si="26"/>
        <v>0</v>
      </c>
      <c r="L77" s="24">
        <f t="shared" si="26"/>
        <v>0</v>
      </c>
      <c r="M77" s="24">
        <f t="shared" si="26"/>
        <v>0</v>
      </c>
      <c r="N77" s="24">
        <f t="shared" si="26"/>
        <v>5</v>
      </c>
      <c r="O77" s="18">
        <f>O76-O75</f>
        <v>0</v>
      </c>
    </row>
    <row r="78" spans="1:15" ht="39" customHeight="1">
      <c r="A78" s="64" t="s">
        <v>43</v>
      </c>
      <c r="B78" s="66" t="s">
        <v>44</v>
      </c>
      <c r="C78" s="66" t="s">
        <v>47</v>
      </c>
      <c r="D78" s="62" t="s">
        <v>90</v>
      </c>
      <c r="E78" s="9" t="s">
        <v>2</v>
      </c>
      <c r="F78" s="24">
        <f>SUM(G78,J78,M78:O78)</f>
        <v>4755</v>
      </c>
      <c r="G78" s="57">
        <v>0</v>
      </c>
      <c r="H78" s="57">
        <v>0</v>
      </c>
      <c r="I78" s="57">
        <f>G78-H78</f>
        <v>0</v>
      </c>
      <c r="J78" s="57">
        <v>0</v>
      </c>
      <c r="K78" s="57">
        <v>0</v>
      </c>
      <c r="L78" s="57">
        <f>J78-K78</f>
        <v>0</v>
      </c>
      <c r="M78" s="27">
        <v>2038</v>
      </c>
      <c r="N78" s="27">
        <v>2717</v>
      </c>
      <c r="O78" s="18">
        <v>0</v>
      </c>
    </row>
    <row r="79" spans="1:15" ht="39" customHeight="1">
      <c r="A79" s="64"/>
      <c r="B79" s="66"/>
      <c r="C79" s="66"/>
      <c r="D79" s="62"/>
      <c r="E79" s="9" t="s">
        <v>3</v>
      </c>
      <c r="F79" s="24">
        <f>SUM(G79,J79,M79:O79)</f>
        <v>4764</v>
      </c>
      <c r="G79" s="57">
        <v>0</v>
      </c>
      <c r="H79" s="57">
        <v>0</v>
      </c>
      <c r="I79" s="57">
        <f>G79-H79</f>
        <v>0</v>
      </c>
      <c r="J79" s="57">
        <v>0</v>
      </c>
      <c r="K79" s="57">
        <v>0</v>
      </c>
      <c r="L79" s="57">
        <f>J79-K79</f>
        <v>0</v>
      </c>
      <c r="M79" s="27">
        <v>2038</v>
      </c>
      <c r="N79" s="27">
        <v>2726</v>
      </c>
      <c r="O79" s="18">
        <v>0</v>
      </c>
    </row>
    <row r="80" spans="1:15" ht="39" customHeight="1">
      <c r="A80" s="64"/>
      <c r="B80" s="66"/>
      <c r="C80" s="66"/>
      <c r="D80" s="62"/>
      <c r="E80" s="9" t="s">
        <v>4</v>
      </c>
      <c r="F80" s="24">
        <f>F79-F78</f>
        <v>9</v>
      </c>
      <c r="G80" s="24">
        <f aca="true" t="shared" si="27" ref="G80:N80">G79-G78</f>
        <v>0</v>
      </c>
      <c r="H80" s="24">
        <f t="shared" si="27"/>
        <v>0</v>
      </c>
      <c r="I80" s="24">
        <f t="shared" si="27"/>
        <v>0</v>
      </c>
      <c r="J80" s="24">
        <f t="shared" si="27"/>
        <v>0</v>
      </c>
      <c r="K80" s="24">
        <f t="shared" si="27"/>
        <v>0</v>
      </c>
      <c r="L80" s="24">
        <f t="shared" si="27"/>
        <v>0</v>
      </c>
      <c r="M80" s="24">
        <f t="shared" si="27"/>
        <v>0</v>
      </c>
      <c r="N80" s="24">
        <f t="shared" si="27"/>
        <v>9</v>
      </c>
      <c r="O80" s="18">
        <f>O79-O78</f>
        <v>0</v>
      </c>
    </row>
    <row r="81" spans="1:15" ht="39" customHeight="1">
      <c r="A81" s="64" t="s">
        <v>48</v>
      </c>
      <c r="B81" s="66" t="s">
        <v>49</v>
      </c>
      <c r="C81" s="66" t="s">
        <v>50</v>
      </c>
      <c r="D81" s="62" t="s">
        <v>92</v>
      </c>
      <c r="E81" s="6" t="s">
        <v>2</v>
      </c>
      <c r="F81" s="25">
        <f>SUM(G81,J81,M81:O81)</f>
        <v>7800</v>
      </c>
      <c r="G81" s="25">
        <v>0</v>
      </c>
      <c r="H81" s="25">
        <v>0</v>
      </c>
      <c r="I81" s="25">
        <f>G81-H81</f>
        <v>0</v>
      </c>
      <c r="J81" s="25">
        <v>0</v>
      </c>
      <c r="K81" s="25">
        <v>0</v>
      </c>
      <c r="L81" s="25">
        <f>J81-K81</f>
        <v>0</v>
      </c>
      <c r="M81" s="25">
        <v>2600</v>
      </c>
      <c r="N81" s="25">
        <v>5200</v>
      </c>
      <c r="O81" s="26">
        <v>0</v>
      </c>
    </row>
    <row r="82" spans="1:15" ht="39" customHeight="1">
      <c r="A82" s="65"/>
      <c r="B82" s="67"/>
      <c r="C82" s="67"/>
      <c r="D82" s="63"/>
      <c r="E82" s="6" t="s">
        <v>3</v>
      </c>
      <c r="F82" s="25">
        <f>SUM(G82,J82,M82:O82)</f>
        <v>7800</v>
      </c>
      <c r="G82" s="21">
        <v>0</v>
      </c>
      <c r="H82" s="21">
        <v>0</v>
      </c>
      <c r="I82" s="25">
        <f>G82-H82</f>
        <v>0</v>
      </c>
      <c r="J82" s="21">
        <v>0</v>
      </c>
      <c r="K82" s="21">
        <v>0</v>
      </c>
      <c r="L82" s="25">
        <f>J82-K82</f>
        <v>0</v>
      </c>
      <c r="M82" s="21">
        <v>2600</v>
      </c>
      <c r="N82" s="21">
        <v>2600</v>
      </c>
      <c r="O82" s="22">
        <v>2600</v>
      </c>
    </row>
    <row r="83" spans="1:15" ht="39" customHeight="1">
      <c r="A83" s="65"/>
      <c r="B83" s="67"/>
      <c r="C83" s="67"/>
      <c r="D83" s="63"/>
      <c r="E83" s="6" t="s">
        <v>4</v>
      </c>
      <c r="F83" s="25">
        <f>F82-F81</f>
        <v>0</v>
      </c>
      <c r="G83" s="25">
        <f aca="true" t="shared" si="28" ref="G83:N83">G82-G81</f>
        <v>0</v>
      </c>
      <c r="H83" s="25">
        <f t="shared" si="28"/>
        <v>0</v>
      </c>
      <c r="I83" s="25">
        <f t="shared" si="28"/>
        <v>0</v>
      </c>
      <c r="J83" s="25">
        <f t="shared" si="28"/>
        <v>0</v>
      </c>
      <c r="K83" s="25">
        <f t="shared" si="28"/>
        <v>0</v>
      </c>
      <c r="L83" s="25">
        <f t="shared" si="28"/>
        <v>0</v>
      </c>
      <c r="M83" s="25">
        <f t="shared" si="28"/>
        <v>0</v>
      </c>
      <c r="N83" s="25">
        <f t="shared" si="28"/>
        <v>-2600</v>
      </c>
      <c r="O83" s="22">
        <f>O82-O81</f>
        <v>2600</v>
      </c>
    </row>
    <row r="84" spans="1:15" ht="39" customHeight="1">
      <c r="A84" s="146"/>
      <c r="B84" s="148"/>
      <c r="C84" s="91" t="s">
        <v>51</v>
      </c>
      <c r="D84" s="93" t="s">
        <v>93</v>
      </c>
      <c r="E84" s="6" t="s">
        <v>2</v>
      </c>
      <c r="F84" s="25">
        <f>SUM(G84,J84,M84:O84)</f>
        <v>4200</v>
      </c>
      <c r="G84" s="25">
        <v>0</v>
      </c>
      <c r="H84" s="25">
        <v>0</v>
      </c>
      <c r="I84" s="25">
        <f>G84-H84</f>
        <v>0</v>
      </c>
      <c r="J84" s="25">
        <v>0</v>
      </c>
      <c r="K84" s="25">
        <v>0</v>
      </c>
      <c r="L84" s="25">
        <f>J84-K84</f>
        <v>0</v>
      </c>
      <c r="M84" s="25">
        <v>1400</v>
      </c>
      <c r="N84" s="25">
        <v>2800</v>
      </c>
      <c r="O84" s="26">
        <v>0</v>
      </c>
    </row>
    <row r="85" spans="1:15" ht="39" customHeight="1">
      <c r="A85" s="146"/>
      <c r="B85" s="148"/>
      <c r="C85" s="92"/>
      <c r="D85" s="94"/>
      <c r="E85" s="6" t="s">
        <v>3</v>
      </c>
      <c r="F85" s="25">
        <f>SUM(G85,J85,M85:O85)</f>
        <v>4200</v>
      </c>
      <c r="G85" s="21">
        <v>0</v>
      </c>
      <c r="H85" s="21">
        <v>0</v>
      </c>
      <c r="I85" s="25">
        <f>G85-H85</f>
        <v>0</v>
      </c>
      <c r="J85" s="21">
        <v>0</v>
      </c>
      <c r="K85" s="21">
        <v>0</v>
      </c>
      <c r="L85" s="25">
        <f>J85-K85</f>
        <v>0</v>
      </c>
      <c r="M85" s="21">
        <v>1400</v>
      </c>
      <c r="N85" s="21">
        <v>2800</v>
      </c>
      <c r="O85" s="22">
        <v>0</v>
      </c>
    </row>
    <row r="86" spans="1:15" ht="39" customHeight="1" thickBot="1">
      <c r="A86" s="147"/>
      <c r="B86" s="149"/>
      <c r="C86" s="95"/>
      <c r="D86" s="96"/>
      <c r="E86" s="32" t="s">
        <v>4</v>
      </c>
      <c r="F86" s="48">
        <f>F85-F84</f>
        <v>0</v>
      </c>
      <c r="G86" s="48">
        <f aca="true" t="shared" si="29" ref="G86:N86">G85-G84</f>
        <v>0</v>
      </c>
      <c r="H86" s="48">
        <f t="shared" si="29"/>
        <v>0</v>
      </c>
      <c r="I86" s="48">
        <f t="shared" si="29"/>
        <v>0</v>
      </c>
      <c r="J86" s="48">
        <f t="shared" si="29"/>
        <v>0</v>
      </c>
      <c r="K86" s="48">
        <f t="shared" si="29"/>
        <v>0</v>
      </c>
      <c r="L86" s="48">
        <f t="shared" si="29"/>
        <v>0</v>
      </c>
      <c r="M86" s="48">
        <f t="shared" si="29"/>
        <v>0</v>
      </c>
      <c r="N86" s="48">
        <f t="shared" si="29"/>
        <v>0</v>
      </c>
      <c r="O86" s="55">
        <f>O85-O84</f>
        <v>0</v>
      </c>
    </row>
    <row r="87" spans="1:15" ht="33" customHeight="1">
      <c r="A87" s="83" t="s">
        <v>52</v>
      </c>
      <c r="B87" s="84" t="s">
        <v>53</v>
      </c>
      <c r="C87" s="106" t="s">
        <v>98</v>
      </c>
      <c r="D87" s="85" t="s">
        <v>76</v>
      </c>
      <c r="E87" s="50" t="s">
        <v>2</v>
      </c>
      <c r="F87" s="51">
        <f>SUM(G87,J87,M87:O87)</f>
        <v>7058</v>
      </c>
      <c r="G87" s="51">
        <v>0</v>
      </c>
      <c r="H87" s="51">
        <v>0</v>
      </c>
      <c r="I87" s="51">
        <f>G87-H87</f>
        <v>0</v>
      </c>
      <c r="J87" s="51">
        <v>0</v>
      </c>
      <c r="K87" s="51">
        <v>0</v>
      </c>
      <c r="L87" s="51">
        <f>J87-K87</f>
        <v>0</v>
      </c>
      <c r="M87" s="51">
        <v>2208</v>
      </c>
      <c r="N87" s="51">
        <v>2950</v>
      </c>
      <c r="O87" s="52">
        <v>1900</v>
      </c>
    </row>
    <row r="88" spans="1:15" ht="33" customHeight="1">
      <c r="A88" s="64"/>
      <c r="B88" s="66"/>
      <c r="C88" s="107"/>
      <c r="D88" s="62"/>
      <c r="E88" s="6" t="s">
        <v>3</v>
      </c>
      <c r="F88" s="25">
        <f>SUM(G88,J88,M88:O88)</f>
        <v>4800</v>
      </c>
      <c r="G88" s="25">
        <v>0</v>
      </c>
      <c r="H88" s="25">
        <v>0</v>
      </c>
      <c r="I88" s="25">
        <f>G88-H88</f>
        <v>0</v>
      </c>
      <c r="J88" s="25">
        <v>0</v>
      </c>
      <c r="K88" s="25">
        <v>0</v>
      </c>
      <c r="L88" s="25">
        <f>J88-K88</f>
        <v>0</v>
      </c>
      <c r="M88" s="25">
        <v>2208</v>
      </c>
      <c r="N88" s="25">
        <v>818</v>
      </c>
      <c r="O88" s="26">
        <v>1774</v>
      </c>
    </row>
    <row r="89" spans="1:15" ht="33" customHeight="1">
      <c r="A89" s="64"/>
      <c r="B89" s="66"/>
      <c r="C89" s="107"/>
      <c r="D89" s="62"/>
      <c r="E89" s="6" t="s">
        <v>4</v>
      </c>
      <c r="F89" s="25">
        <f aca="true" t="shared" si="30" ref="F89:O89">F88-F87</f>
        <v>-2258</v>
      </c>
      <c r="G89" s="25">
        <f t="shared" si="30"/>
        <v>0</v>
      </c>
      <c r="H89" s="25">
        <f t="shared" si="30"/>
        <v>0</v>
      </c>
      <c r="I89" s="25">
        <f t="shared" si="30"/>
        <v>0</v>
      </c>
      <c r="J89" s="25">
        <f t="shared" si="30"/>
        <v>0</v>
      </c>
      <c r="K89" s="25">
        <f t="shared" si="30"/>
        <v>0</v>
      </c>
      <c r="L89" s="25">
        <f t="shared" si="30"/>
        <v>0</v>
      </c>
      <c r="M89" s="25">
        <f t="shared" si="30"/>
        <v>0</v>
      </c>
      <c r="N89" s="25">
        <f t="shared" si="30"/>
        <v>-2132</v>
      </c>
      <c r="O89" s="26">
        <f t="shared" si="30"/>
        <v>-126</v>
      </c>
    </row>
    <row r="90" spans="1:15" ht="33" customHeight="1">
      <c r="A90" s="97" t="s">
        <v>68</v>
      </c>
      <c r="B90" s="100" t="s">
        <v>69</v>
      </c>
      <c r="C90" s="100" t="s">
        <v>54</v>
      </c>
      <c r="D90" s="103" t="s">
        <v>67</v>
      </c>
      <c r="E90" s="9" t="s">
        <v>2</v>
      </c>
      <c r="F90" s="16">
        <f>SUM(G90,J90,M90:O90)</f>
        <v>7398</v>
      </c>
      <c r="G90" s="16">
        <v>0</v>
      </c>
      <c r="H90" s="16">
        <v>0</v>
      </c>
      <c r="I90" s="16">
        <f>G90-H90</f>
        <v>0</v>
      </c>
      <c r="J90" s="16">
        <v>1418</v>
      </c>
      <c r="K90" s="16">
        <v>827</v>
      </c>
      <c r="L90" s="16">
        <f>J90-K90</f>
        <v>591</v>
      </c>
      <c r="M90" s="16">
        <v>5980</v>
      </c>
      <c r="N90" s="16">
        <v>0</v>
      </c>
      <c r="O90" s="18">
        <v>0</v>
      </c>
    </row>
    <row r="91" spans="1:15" ht="33" customHeight="1">
      <c r="A91" s="98"/>
      <c r="B91" s="101"/>
      <c r="C91" s="101"/>
      <c r="D91" s="104"/>
      <c r="E91" s="9" t="s">
        <v>3</v>
      </c>
      <c r="F91" s="16">
        <f>SUM(G91,J91,M91:O91)</f>
        <v>7187</v>
      </c>
      <c r="G91" s="16">
        <v>0</v>
      </c>
      <c r="H91" s="16">
        <v>0</v>
      </c>
      <c r="I91" s="16">
        <f>G91-H91</f>
        <v>0</v>
      </c>
      <c r="J91" s="16">
        <v>1418</v>
      </c>
      <c r="K91" s="16">
        <v>827</v>
      </c>
      <c r="L91" s="16">
        <f>J91-K91</f>
        <v>591</v>
      </c>
      <c r="M91" s="16">
        <v>5769</v>
      </c>
      <c r="N91" s="16">
        <v>0</v>
      </c>
      <c r="O91" s="18">
        <v>0</v>
      </c>
    </row>
    <row r="92" spans="1:15" ht="33" customHeight="1" thickBot="1">
      <c r="A92" s="99"/>
      <c r="B92" s="102"/>
      <c r="C92" s="102"/>
      <c r="D92" s="105"/>
      <c r="E92" s="10" t="s">
        <v>4</v>
      </c>
      <c r="F92" s="28">
        <f>F91-F90</f>
        <v>-211</v>
      </c>
      <c r="G92" s="28">
        <f aca="true" t="shared" si="31" ref="G92:N92">G91-G90</f>
        <v>0</v>
      </c>
      <c r="H92" s="28">
        <f t="shared" si="31"/>
        <v>0</v>
      </c>
      <c r="I92" s="28">
        <f t="shared" si="31"/>
        <v>0</v>
      </c>
      <c r="J92" s="28">
        <f t="shared" si="31"/>
        <v>0</v>
      </c>
      <c r="K92" s="28">
        <f t="shared" si="31"/>
        <v>0</v>
      </c>
      <c r="L92" s="28">
        <f t="shared" si="31"/>
        <v>0</v>
      </c>
      <c r="M92" s="28">
        <f t="shared" si="31"/>
        <v>-211</v>
      </c>
      <c r="N92" s="28">
        <f t="shared" si="31"/>
        <v>0</v>
      </c>
      <c r="O92" s="30">
        <f>O91-O90</f>
        <v>0</v>
      </c>
    </row>
  </sheetData>
  <mergeCells count="114">
    <mergeCell ref="N3:O3"/>
    <mergeCell ref="A27:A29"/>
    <mergeCell ref="B27:B29"/>
    <mergeCell ref="B30:B32"/>
    <mergeCell ref="A30:A32"/>
    <mergeCell ref="A6:D8"/>
    <mergeCell ref="O4:O5"/>
    <mergeCell ref="E4:E5"/>
    <mergeCell ref="C12:C14"/>
    <mergeCell ref="D66:D68"/>
    <mergeCell ref="A9:A14"/>
    <mergeCell ref="B9:B14"/>
    <mergeCell ref="A81:A86"/>
    <mergeCell ref="B81:B86"/>
    <mergeCell ref="A48:A59"/>
    <mergeCell ref="A60:A65"/>
    <mergeCell ref="B57:B59"/>
    <mergeCell ref="C57:C59"/>
    <mergeCell ref="D57:D59"/>
    <mergeCell ref="B60:B62"/>
    <mergeCell ref="C60:C62"/>
    <mergeCell ref="D60:D62"/>
    <mergeCell ref="B48:B50"/>
    <mergeCell ref="C48:C50"/>
    <mergeCell ref="D48:D50"/>
    <mergeCell ref="B51:B53"/>
    <mergeCell ref="C51:C53"/>
    <mergeCell ref="D51:D53"/>
    <mergeCell ref="B54:B56"/>
    <mergeCell ref="C54:C56"/>
    <mergeCell ref="D54:D56"/>
    <mergeCell ref="A45:A47"/>
    <mergeCell ref="B45:B47"/>
    <mergeCell ref="C45:C47"/>
    <mergeCell ref="D45:D47"/>
    <mergeCell ref="A42:A44"/>
    <mergeCell ref="B42:B44"/>
    <mergeCell ref="C42:C44"/>
    <mergeCell ref="D42:D44"/>
    <mergeCell ref="A39:A41"/>
    <mergeCell ref="B39:B41"/>
    <mergeCell ref="C39:C41"/>
    <mergeCell ref="D39:D41"/>
    <mergeCell ref="A36:A38"/>
    <mergeCell ref="B36:B38"/>
    <mergeCell ref="C36:C38"/>
    <mergeCell ref="D36:D38"/>
    <mergeCell ref="A1:O1"/>
    <mergeCell ref="A4:A5"/>
    <mergeCell ref="B4:B5"/>
    <mergeCell ref="C4:C5"/>
    <mergeCell ref="D4:D5"/>
    <mergeCell ref="F4:F5"/>
    <mergeCell ref="G4:I4"/>
    <mergeCell ref="J4:L4"/>
    <mergeCell ref="N4:N5"/>
    <mergeCell ref="M4:M5"/>
    <mergeCell ref="D9:D11"/>
    <mergeCell ref="D12:D14"/>
    <mergeCell ref="C9:C11"/>
    <mergeCell ref="C81:C83"/>
    <mergeCell ref="D81:D83"/>
    <mergeCell ref="C27:C29"/>
    <mergeCell ref="D27:D29"/>
    <mergeCell ref="C30:C32"/>
    <mergeCell ref="D30:D32"/>
    <mergeCell ref="C18:C20"/>
    <mergeCell ref="C84:C86"/>
    <mergeCell ref="D84:D86"/>
    <mergeCell ref="A90:A92"/>
    <mergeCell ref="B90:B92"/>
    <mergeCell ref="C90:C92"/>
    <mergeCell ref="D90:D92"/>
    <mergeCell ref="A87:A89"/>
    <mergeCell ref="B87:B89"/>
    <mergeCell ref="C87:C89"/>
    <mergeCell ref="D87:D89"/>
    <mergeCell ref="A33:A35"/>
    <mergeCell ref="B33:B35"/>
    <mergeCell ref="C33:C35"/>
    <mergeCell ref="D33:D35"/>
    <mergeCell ref="A72:A74"/>
    <mergeCell ref="B72:B74"/>
    <mergeCell ref="C72:C74"/>
    <mergeCell ref="D72:D74"/>
    <mergeCell ref="A75:A77"/>
    <mergeCell ref="B75:B77"/>
    <mergeCell ref="C75:C77"/>
    <mergeCell ref="D75:D77"/>
    <mergeCell ref="A78:A80"/>
    <mergeCell ref="B78:B80"/>
    <mergeCell ref="C78:C80"/>
    <mergeCell ref="D78:D80"/>
    <mergeCell ref="D18:D20"/>
    <mergeCell ref="A15:A23"/>
    <mergeCell ref="B15:B23"/>
    <mergeCell ref="C15:C17"/>
    <mergeCell ref="D15:D17"/>
    <mergeCell ref="C21:C23"/>
    <mergeCell ref="D21:D23"/>
    <mergeCell ref="A24:A26"/>
    <mergeCell ref="B24:B26"/>
    <mergeCell ref="C24:C26"/>
    <mergeCell ref="D24:D26"/>
    <mergeCell ref="B63:B65"/>
    <mergeCell ref="C63:C65"/>
    <mergeCell ref="D63:D65"/>
    <mergeCell ref="A69:A71"/>
    <mergeCell ref="B69:B71"/>
    <mergeCell ref="C69:C71"/>
    <mergeCell ref="D69:D71"/>
    <mergeCell ref="A66:A68"/>
    <mergeCell ref="B66:B68"/>
    <mergeCell ref="C66:C68"/>
  </mergeCells>
  <printOptions/>
  <pageMargins left="0.39" right="0.32" top="0.62" bottom="0.51" header="0.26" footer="0.26"/>
  <pageSetup horizontalDpi="600" verticalDpi="600" orientation="landscape" paperSize="9" scale="95" r:id="rId1"/>
  <rowBreaks count="1" manualBreakCount="1">
    <brk id="1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cjcity</dc:creator>
  <cp:keywords/>
  <dc:description/>
  <cp:lastModifiedBy>cjcity</cp:lastModifiedBy>
  <cp:lastPrinted>2011-12-02T00:58:58Z</cp:lastPrinted>
  <dcterms:created xsi:type="dcterms:W3CDTF">2007-11-05T14:13:44Z</dcterms:created>
  <dcterms:modified xsi:type="dcterms:W3CDTF">2011-12-02T06:42:23Z</dcterms:modified>
  <cp:category/>
  <cp:version/>
  <cp:contentType/>
  <cp:contentStatus/>
</cp:coreProperties>
</file>