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35" activeTab="0"/>
  </bookViews>
  <sheets>
    <sheet name="2014년 본예산최종" sheetId="1" r:id="rId1"/>
  </sheets>
  <definedNames>
    <definedName name="_xlnm.Print_Titles" localSheetId="0">'2014년 본예산최종'!$3:$5</definedName>
  </definedNames>
  <calcPr fullCalcOnLoad="1"/>
</workbook>
</file>

<file path=xl/sharedStrings.xml><?xml version="1.0" encoding="utf-8"?>
<sst xmlns="http://schemas.openxmlformats.org/spreadsheetml/2006/main" count="288" uniqueCount="166">
  <si>
    <t>구분</t>
  </si>
  <si>
    <t>사업개요</t>
  </si>
  <si>
    <t>총사업비</t>
  </si>
  <si>
    <t xml:space="preserve"> 당해연도
예산액</t>
  </si>
  <si>
    <t>예산액</t>
  </si>
  <si>
    <t>지출액</t>
  </si>
  <si>
    <t>지출잔액</t>
  </si>
  <si>
    <t>기존</t>
  </si>
  <si>
    <t>변경</t>
  </si>
  <si>
    <t>증감</t>
  </si>
  <si>
    <t>정북동토성
정비사업</t>
  </si>
  <si>
    <t>시립미술관
건립</t>
  </si>
  <si>
    <t>상당산성
정비사업</t>
  </si>
  <si>
    <t>총    계</t>
  </si>
  <si>
    <t>장애인복지 구현</t>
  </si>
  <si>
    <t>쾌적한 생활환경 조성</t>
  </si>
  <si>
    <t>공원조성 및 녹지관리</t>
  </si>
  <si>
    <t>맑고 깨끗한 수질관리</t>
  </si>
  <si>
    <t>월운천
생태하천
복원사업</t>
  </si>
  <si>
    <t>도시개발</t>
  </si>
  <si>
    <t>주거환경개선사업</t>
  </si>
  <si>
    <t>도로관리</t>
  </si>
  <si>
    <t>석남천교
재가설공사</t>
  </si>
  <si>
    <t>기존</t>
  </si>
  <si>
    <t>변경</t>
  </si>
  <si>
    <t>증감</t>
  </si>
  <si>
    <t>2015년
예산액</t>
  </si>
  <si>
    <t>2013년</t>
  </si>
  <si>
    <r>
      <t xml:space="preserve">단위 </t>
    </r>
    <r>
      <rPr>
        <sz val="10"/>
        <color indexed="8"/>
        <rFont val="굴림"/>
        <family val="3"/>
      </rPr>
      <t>: 천원</t>
    </r>
  </si>
  <si>
    <t>사    업</t>
  </si>
  <si>
    <t>비    고
(추진상황 및 공정율)</t>
  </si>
  <si>
    <t>기본</t>
  </si>
  <si>
    <t>재해 및 재난 예방</t>
  </si>
  <si>
    <t>내덕지구
우수저류시설 설치사업</t>
  </si>
  <si>
    <t>○위  치 : 상당구 산성동 산28-2 일원
○사업량 : 765,748㎡
○기  간 : 2007~2016</t>
  </si>
  <si>
    <t>○위  치 : 상당구 정북동 351번지 일원
○사업량 : 146,487㎡
○기  간 : 1999~2015</t>
  </si>
  <si>
    <t>청주흥덕지구
축구공원
조성사업</t>
  </si>
  <si>
    <t>○위  치 : 상당구 사천동 산59-4번지 일원
○사업량 : 부지20,000㎡ 연면적4,500㎡
○기  간 : 2011~2014</t>
  </si>
  <si>
    <t>근대5종훈련장건립사업</t>
  </si>
  <si>
    <t>○위  치 : 상당구 사천동 산59-4번지 일원
○사업량 : 연면적1,000㎡
○기  간 : 2011~2014</t>
  </si>
  <si>
    <t>목련공원
봉안당 건립</t>
  </si>
  <si>
    <t>장애인복지 기반조성</t>
  </si>
  <si>
    <t>장애인
종합복지센터 건립</t>
  </si>
  <si>
    <t>폐기물 처리시설 설치 및 운영</t>
  </si>
  <si>
    <t>청주권
광역매립장
증설사업</t>
  </si>
  <si>
    <t>2020년 청주·청원도시관리계획 수립</t>
  </si>
  <si>
    <t>사직2공원
공공디자인
조성사업</t>
  </si>
  <si>
    <t>○위  치 : 사직동 산126-20일원
○사업량 : 10,680㎡
○기  간 : 2010~2014</t>
  </si>
  <si>
    <t>무심천 
고향의 강
정비사업</t>
  </si>
  <si>
    <t>무심동서로
확장사업</t>
  </si>
  <si>
    <t>도심내 도로 확.포장</t>
  </si>
  <si>
    <t>제2순환로
(서청주교∼
송절교차로)
개설공사</t>
  </si>
  <si>
    <t>상당공원~
명암로간
도로개설공사</t>
  </si>
  <si>
    <t>월오~가덕간 도로개설공사</t>
  </si>
  <si>
    <t>청주역∼
옥산간
도로확장공사</t>
  </si>
  <si>
    <t>청주대학교
예술대학∼
율량2지구간
도로개설공사</t>
  </si>
  <si>
    <t>청주
테크노폴리스
공업용 수도
설치 사업</t>
  </si>
  <si>
    <t>구 청주역사 재현 및 환경정비사업</t>
  </si>
  <si>
    <t>○ 위  치 : 상당구 북문로2가 일원
○ 사업량 : 구)청주역사재현 A=3,250㎡
○ 기  간 : 2012~2015</t>
  </si>
  <si>
    <t>추억의
풍물야시장 및 
시민문화공간 조성</t>
  </si>
  <si>
    <t>○위   치 : 서촌동 653-1 
○사업량 : L=70m,B=8m
○기   간 : 2013~2015</t>
  </si>
  <si>
    <t>○위  치 : 구MBC앞
○사업량 : Q=20,000㎥
○기  간 : 2012~2014</t>
  </si>
  <si>
    <t>2012년 까지</t>
  </si>
  <si>
    <t>2016년이후 
예산액</t>
  </si>
  <si>
    <t>○2012. 09 : 공사착공
  * 공정률 22%</t>
  </si>
  <si>
    <t>○ 군관리계획 변경 및 전략환경영향평가 
   협의 중
  - 충북도 14개 실과, 금강유역환경청</t>
  </si>
  <si>
    <t>○2011. 6. 실시설계 용역착수
○2012. 7. 총사업비 협의
○2012.11. 공사집행
○2013. 2. 공사착공
  * 공정율 12%</t>
  </si>
  <si>
    <t>○2014. 4 : 실시설계 착수
○2012.10 ~ 2013. 3 : 실시설계용역
                      과업중지
○2013. 3 : 실시설계재착수
○2013. 9 : 하천기본계획안 공람,공고
           (충북도,청주시)
○2013.10 : 금강유역환경청 설계심의의뢰
  * 공정률:10%</t>
  </si>
  <si>
    <t>○ 조달청 공사발주 의뢰
   * 공정율 20%</t>
  </si>
  <si>
    <t>○2013. 1 : 설계완료
○2013. 5 : 일상감사
○2013. 6 : 실시계획(변경)인가
○2013. 8 : 계약및착공
○2013. 9 : 시공측량, 흙막이공사
○2013.10 : 터파기공사,
            후면주차장 토목공사
  * 공정율 40%</t>
  </si>
  <si>
    <t>○서장대복원</t>
  </si>
  <si>
    <t>○발굴추진중
  * 공정율 20%</t>
  </si>
  <si>
    <t>영운구역
주거환경개선
사업</t>
  </si>
  <si>
    <t>○2013.5 :용역체결
○2013.7 :착수보고회</t>
  </si>
  <si>
    <t>○실시설계 진행
  * 공정율 5%</t>
  </si>
  <si>
    <t>○실시설계 진행
  * 공정율 10%</t>
  </si>
  <si>
    <t>○2011. 03 : 계획수립
○2012. 08 : 설계용역
○2013. 03 : 일상감사
○2013. 04 : 집행의뢰
○2013. 05 : 입찰공고 및 계약
○2013. 06 : 기공식
○2013. 06 : 공사착공(지열공사)
  * 공정율 3.5%</t>
  </si>
  <si>
    <t>○2013. 10 : 실시설계 착수
  * 공정율 5%</t>
  </si>
  <si>
    <t>자연생태계
복원및관리</t>
  </si>
  <si>
    <t>생태환경
조성</t>
  </si>
  <si>
    <t>○용역진행중
○2013.7:중간보고회</t>
  </si>
  <si>
    <t>○실시설계완료
○2014년 착공</t>
  </si>
  <si>
    <t>장애인스포츠센터 
건립사업</t>
  </si>
  <si>
    <t>청주권 광역소각시설
증설사업</t>
  </si>
  <si>
    <t>청주국제
에코콤플렉스
조성</t>
  </si>
  <si>
    <t>2030청주
도시기본계획
수립</t>
  </si>
  <si>
    <t>청주(남면-
북면)국도
대체우회도로
건설</t>
  </si>
  <si>
    <t>청주(휴암-
오동)국도
대체우회도로
건설</t>
  </si>
  <si>
    <t>덕천교∼새터초교사거리
도로확장사업</t>
  </si>
  <si>
    <t>○2012. 2 : 지정변경 및 실시계획
            승인고시</t>
  </si>
  <si>
    <t>○2012. 12 : 실시설계 완료
  * 보상율 6%</t>
  </si>
  <si>
    <t>농업경쟁력강화</t>
  </si>
  <si>
    <t>노인복지
증진</t>
  </si>
  <si>
    <t>가축방역</t>
  </si>
  <si>
    <t>○2012. 11 : 실시설계 착수
  * 공정율 60%</t>
  </si>
  <si>
    <t>○2010. 6. 착공
○터널굴착(발파)시공중
  * 공정율 50%</t>
  </si>
  <si>
    <t>○2010. 5. 착공
○공사중지(10.18)
 - 사유:급경사(14.8%)로 인한 도로
        종단구배 완화 조정 
  * 공정율 25%</t>
  </si>
  <si>
    <t>○1단계 구간 공사입찰 공고중
  * 보상율 92%</t>
  </si>
  <si>
    <t>○2012. 6 : 실시설계 완료
  * 보상율 54%</t>
  </si>
  <si>
    <t>○2010.  4 : 용역착수
○2012. 12 : 용역 준공
○현재 보상 추진 중
  * 보상율 89%</t>
  </si>
  <si>
    <t>○2010. 6 : 단기1공구 착공
○2012. 7 : 송천평면교 개통
○무심동서로 확장공사
  (제1운천교 ~ 내사교) 추진중
  * 공정율 92%</t>
  </si>
  <si>
    <t>○2008. 12 : 착공
○교량 및 지하차도 20개소중 
  7개 완료, 11개 공사중(향후2개)
○도로 및 구조물 시공 중
○2013.7.문화재조사완료
  * 공정율61%</t>
  </si>
  <si>
    <t>○2001. 3 : 착공
○'09~'10 효촌교차로~석곡교차로 개통
○2013. 6 : 강상촌교차로광역
            상수도 이설 완료
○강상촌IC(육교)가설 중
  * 공정율 94%</t>
  </si>
  <si>
    <t>유기동물
보호소 건립</t>
  </si>
  <si>
    <t>○위  치 : 상당구 사천동 산59-4번지 일원
○사업량 : 연면적1,000㎡
○기  간 : 2011~2014</t>
  </si>
  <si>
    <t>○조달청 공사발주 의뢰</t>
  </si>
  <si>
    <t>○유입관로설치 : L=302m
○우수  저류조 : 1단계구간 완료
  * 공정율 26%</t>
  </si>
  <si>
    <t>문화·예술 특성화를
통한 중앙동 
상권활성화 사업</t>
  </si>
  <si>
    <t>강서택지지구~석곡교차로
도로개설</t>
  </si>
  <si>
    <t>○위  치 : 흥덕구 휴암동 산65-1번지 일원
○사업량 : 부지35,000㎡ 연면적 200㎡
○기  간 : 2011~2014</t>
  </si>
  <si>
    <t>○위   치 : 부지선정 중
○사업량 : 건축연면적 800㎡
○기   간 : 2013~2015</t>
  </si>
  <si>
    <t>○위  치 : 상당구 월오동 4
○사업량 : 지상3층, 연면적 3,671㎡,
           봉안시설 31,488위
○기  간 : 2012 ~ 2014년</t>
  </si>
  <si>
    <t>○위  치 : 신봉동 500
○사업량 : 2동(복지관, 단체사무실)
○규  모 : 4,015㎡
○기  간 : 2011~2014</t>
  </si>
  <si>
    <t>○위  치 : 흥덕구 휴암동 338번지 일원
○사업량 : 면적22,847㎡, 소각200톤/일
○기  간 : 2009~2014</t>
  </si>
  <si>
    <t>○위  치 : 청원군 강내면 학천리 산79번지
           외 3필지(현 매립장 내)
○사업량 : 면적 24,700㎡, 용량 220,000㎡
○기  간 : 2012~2015년</t>
  </si>
  <si>
    <t>○위  치 : 청원군 강내면 학천리 산79번지
           외 3필지(현 매립장 내)
○사업량 : 면적 24,700㎡, 용량 220,000㎡
○기  간 : 2012~2015</t>
  </si>
  <si>
    <t>○위  치 : 흥덕구 문암동100 문암생태공원
○사업량 : 210,000㎡
○기  간 : 2013~2015</t>
  </si>
  <si>
    <t>○목  표 : 2030년(인구110.9만명)
○사업량 : 940.3㎢(청주153.5㎢/
                   청원786.8㎢)
○기  간 : 2012.5.~2014.5.
○내  용 : 도시관리계획,
           사전재해영향성검토 등</t>
  </si>
  <si>
    <t>○기  간 : 2013.5.~2015.5.
○위  치 : 청주청원군 일원
○내  용 : 도시관리계획수립 1식</t>
  </si>
  <si>
    <t>○위  치 : 문암철교 ~ 율량천 합류부,
           무심천용평교 ~ 청수시계,
           제1운천교~용화사, 모충교 부근
○사업량 : 하천정비 L=6.7km
○기  간 : 2011 ~ 2018</t>
  </si>
  <si>
    <t>○위  치 : 문암철교 ~ 율량천 합류부,
           무심천용평교 ~ 청수시계,
           제1운천교~용화사, 모충교 부근
○사업량 : 하천정비 L=6.7km
○기  간 : 2011 ~ 2018</t>
  </si>
  <si>
    <t>○위  치 : 청주시 상당구 월운천
           (운동동 ~ 월오동)
○사업량 : 생태하천복원 L=3.5km
○기  간 : 2012 ~ 2014</t>
  </si>
  <si>
    <t>○위  치 : 청주시 상당구 월운천
           (운동동 ~ 월오동)
○사업량 : 생태하천복원 L=3.5km
○기  간 : 2012 ~ 2015</t>
  </si>
  <si>
    <t>○위   치: 남일면 효촌리~청주 휴암동
○사업량 : L=11.4km, B=20m
○기  간 : 2001~2015</t>
  </si>
  <si>
    <t>○위   치 : 휴암~오동
○사업량 : L=13.33km, B=20m
○기   간 : 2008~2016</t>
  </si>
  <si>
    <t>○위  치 : 송천교~장평교
○사업량 : L=8.9km, B=20~25m→35m
○기  간 :2008~2020</t>
  </si>
  <si>
    <t>○위  치 : 강서동~남이면 석실리
○사업량 : L=2km, B=30m
○기  간 : 2010~2014</t>
  </si>
  <si>
    <t>○위  치 : 강서동~남이면 석실리
○사업량 : L=2km, B=30m
○기  간 : 2010~2015</t>
  </si>
  <si>
    <t>○위  치 : 비하동 서청주교사거리~
           송절삼거리
○사업량 : L=1.88km, B=35m
○기  간 : 2012~2015</t>
  </si>
  <si>
    <t>○위  치 : 수동~용담동
○사업량 : L=1.74km,B=20m
○기  간 : 2005~2014</t>
  </si>
  <si>
    <t>○위  치 : 월오동~청원군경계
○사업량 : L=1.13km,B=20m
○기  간 : 2010~2014</t>
  </si>
  <si>
    <t>○위  치 : 청주역~옥산
○사업량 : L=2.1km,B=8m⇒25m
○기  간 : 2008~2016</t>
  </si>
  <si>
    <t>○위  치 : 청주역~옥산
○사업량 : L=2.1km,B=8m⇒25m
○기  간 : 2008~2016</t>
  </si>
  <si>
    <t>○위  치 : 예술대학~율량2지구
○사업량 : L=0.614km, B=12m
○기  간 : 2012~2015</t>
  </si>
  <si>
    <t>○위  치 : 내덕동 덕천교~새터초교 사거리
○사업량 : L=0.43km, B=10m~25m
○기  간 : 2012~2015</t>
  </si>
  <si>
    <t>○위  치 : 흥덕구 강서2동
         (청주테크노폴리스 산업단지 내)
○사업량 : 공업용수5,143톤/일 공급시설
○기  간 : 2013~2015</t>
  </si>
  <si>
    <t>○ 위  치 : 상당구 서문시장,
             중앙공원 일원
○ 사업량 : L=630m, A=357㎡
○ 기  간 : 2013~2015</t>
  </si>
  <si>
    <t>○ 위  치 : 북문로2가 소나무길 일원
○ 사업량 : 문화예술기반 구축 A=2,137㎡
            특화거리조성 1,300㎡
○ 기  간 : 2014~2018</t>
  </si>
  <si>
    <t>○위  치 : 영운동 167-1번지 일원
○사업량 : 공동주택 500세대 신축
○기  간 : 2014~2018</t>
  </si>
  <si>
    <t>○위  치 : 사직동 산126-20일원
○사업량 : 10,680㎡
○기  간 : 2010~2014</t>
  </si>
  <si>
    <t>○ 2013. 12 : 공사완료
○ 2014.  4 : 잔여토지, 지장물보상 완료
   * 공정율 80%, 보상율 99%</t>
  </si>
  <si>
    <t>34건</t>
  </si>
  <si>
    <t>계 속 비 사 업 조 서</t>
  </si>
  <si>
    <t xml:space="preserve">○위  치 : 월오동~청원군경계
○사업량 : L=1.13km,B=20m
○기  간 : 2010~2014
  * 사업비증가 : 1,200백만원
</t>
  </si>
  <si>
    <t>○위  치 : 흥덕구 사직동 604-26
○사업량 : 부지 9,134㎡, 건물 4,546㎡
           (지하1층, 지상4층)
○기  간 : 2012~2014</t>
  </si>
  <si>
    <t>○위  치 : 흥덕구 사직동 604-26
○사업량 : 부지 9,134㎡, 건물 4,546㎡
           (지하1층, 지상4층)
○기  간 : 2012~2014
  * 사업비 증가 : 3,093백만원</t>
  </si>
  <si>
    <t>○위  치 : 흥덕구 휴암동 산65-1번지 일원
○사업량 : 부지46,737㎡ 연면적 200㎡
○기  간 : 2011~2015
  * 사업비 증가 : 1,083백만원</t>
  </si>
  <si>
    <t>침수위험
지구 정비</t>
  </si>
  <si>
    <t>문화산업
진흥</t>
  </si>
  <si>
    <t>사회체육
진흥</t>
  </si>
  <si>
    <t>전문체육
육성 지원</t>
  </si>
  <si>
    <t>문화기반
시설 확충</t>
  </si>
  <si>
    <t>문화재
보존관리</t>
  </si>
  <si>
    <t>장묘문화
개선</t>
  </si>
  <si>
    <t>살고싶은
행복한
도시계획
수립</t>
  </si>
  <si>
    <t>도시공원
조성</t>
  </si>
  <si>
    <t>국가지원
도로건설</t>
  </si>
  <si>
    <t>자연
친화적인
하천 관리</t>
  </si>
  <si>
    <t>균형적인
도시개발
추진</t>
  </si>
  <si>
    <t>도시재생
사업</t>
  </si>
  <si>
    <t>지역균형
발전위한
도시기반
조성</t>
  </si>
  <si>
    <t>도시 및 주거
환경정비
사업</t>
  </si>
  <si>
    <t>지속가능
도시재생</t>
  </si>
  <si>
    <t>지역 균형
발전을 위한 
인프라 구축</t>
  </si>
  <si>
    <t>살고싶은
도시건설</t>
  </si>
  <si>
    <t>전통문화
보존 및 전승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</si>
</sst>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#,##0;[Red]#,##0"/>
    <numFmt numFmtId="187" formatCode="#,##0_ ;[Red]\-#,##0\ "/>
    <numFmt numFmtId="188" formatCode="0.0%"/>
    <numFmt numFmtId="189" formatCode="[$-412]yyyy&quot;년&quot;\ m&quot;월&quot;\ d&quot;일&quot;\ dddd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sz val="9"/>
      <color indexed="8"/>
      <name val="굴림체"/>
      <family val="3"/>
    </font>
    <font>
      <sz val="10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rial Narrow"/>
      <family val="2"/>
    </font>
    <font>
      <sz val="9"/>
      <name val="굴림체"/>
      <family val="3"/>
    </font>
    <font>
      <sz val="10"/>
      <name val="굴림"/>
      <family val="3"/>
    </font>
    <font>
      <sz val="9"/>
      <name val="굴림"/>
      <family val="3"/>
    </font>
    <font>
      <sz val="24"/>
      <color indexed="8"/>
      <name val="HY울릉도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4" fillId="0" borderId="0" xfId="63" applyNumberFormat="1" applyFont="1" applyAlignment="1">
      <alignment horizontal="center" vertical="center" wrapText="1"/>
      <protection/>
    </xf>
    <xf numFmtId="0" fontId="7" fillId="0" borderId="0" xfId="63">
      <alignment/>
      <protection/>
    </xf>
    <xf numFmtId="0" fontId="7" fillId="0" borderId="0" xfId="63" applyFont="1" applyAlignment="1">
      <alignment horizontal="right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186" fontId="9" fillId="0" borderId="10" xfId="63" applyNumberFormat="1" applyFont="1" applyFill="1" applyBorder="1" applyAlignment="1">
      <alignment horizontal="right" vertical="center" shrinkToFit="1"/>
      <protection/>
    </xf>
    <xf numFmtId="187" fontId="9" fillId="0" borderId="10" xfId="63" applyNumberFormat="1" applyFont="1" applyFill="1" applyBorder="1" applyAlignment="1">
      <alignment horizontal="right" vertical="center" shrinkToFit="1"/>
      <protection/>
    </xf>
    <xf numFmtId="49" fontId="6" fillId="0" borderId="10" xfId="63" applyNumberFormat="1" applyFont="1" applyBorder="1" applyAlignment="1">
      <alignment horizontal="left" vertical="top" wrapText="1"/>
      <protection/>
    </xf>
    <xf numFmtId="178" fontId="6" fillId="0" borderId="10" xfId="63" applyNumberFormat="1" applyFont="1" applyBorder="1" applyAlignment="1">
      <alignment horizontal="right" vertical="top" wrapText="1"/>
      <protection/>
    </xf>
    <xf numFmtId="0" fontId="7" fillId="0" borderId="10" xfId="63" applyBorder="1" applyAlignment="1">
      <alignment/>
      <protection/>
    </xf>
    <xf numFmtId="0" fontId="7" fillId="0" borderId="10" xfId="63" applyBorder="1">
      <alignment/>
      <protection/>
    </xf>
    <xf numFmtId="0" fontId="7" fillId="0" borderId="0" xfId="63" applyBorder="1">
      <alignment/>
      <protection/>
    </xf>
    <xf numFmtId="49" fontId="5" fillId="6" borderId="10" xfId="63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horizontal="center" vertical="top" wrapText="1"/>
      <protection/>
    </xf>
    <xf numFmtId="49" fontId="6" fillId="0" borderId="10" xfId="63" applyNumberFormat="1" applyFont="1" applyFill="1" applyBorder="1" applyAlignment="1">
      <alignment horizontal="left" vertical="top" wrapText="1"/>
      <protection/>
    </xf>
    <xf numFmtId="178" fontId="6" fillId="0" borderId="10" xfId="63" applyNumberFormat="1" applyFont="1" applyFill="1" applyBorder="1" applyAlignment="1">
      <alignment horizontal="right" vertical="top" wrapText="1"/>
      <protection/>
    </xf>
    <xf numFmtId="0" fontId="7" fillId="0" borderId="10" xfId="63" applyFill="1" applyBorder="1" applyAlignment="1">
      <alignment/>
      <protection/>
    </xf>
    <xf numFmtId="0" fontId="7" fillId="0" borderId="0" xfId="63" applyFill="1">
      <alignment/>
      <protection/>
    </xf>
    <xf numFmtId="0" fontId="7" fillId="0" borderId="10" xfId="63" applyFill="1" applyBorder="1">
      <alignment/>
      <protection/>
    </xf>
    <xf numFmtId="49" fontId="48" fillId="0" borderId="10" xfId="63" applyNumberFormat="1" applyFont="1" applyFill="1" applyBorder="1" applyAlignment="1">
      <alignment horizontal="left" vertical="top" wrapText="1"/>
      <protection/>
    </xf>
    <xf numFmtId="178" fontId="48" fillId="0" borderId="10" xfId="63" applyNumberFormat="1" applyFont="1" applyFill="1" applyBorder="1" applyAlignment="1">
      <alignment horizontal="right" vertical="top" wrapText="1"/>
      <protection/>
    </xf>
    <xf numFmtId="49" fontId="10" fillId="0" borderId="10" xfId="63" applyNumberFormat="1" applyFont="1" applyFill="1" applyBorder="1" applyAlignment="1">
      <alignment horizontal="left" vertical="top" wrapText="1"/>
      <protection/>
    </xf>
    <xf numFmtId="49" fontId="10" fillId="0" borderId="10" xfId="63" applyNumberFormat="1" applyFont="1" applyFill="1" applyBorder="1" applyAlignment="1">
      <alignment horizontal="left" vertical="top" wrapText="1"/>
      <protection/>
    </xf>
    <xf numFmtId="0" fontId="11" fillId="0" borderId="10" xfId="63" applyFont="1" applyFill="1" applyBorder="1">
      <alignment/>
      <protection/>
    </xf>
    <xf numFmtId="0" fontId="12" fillId="0" borderId="10" xfId="63" applyFont="1" applyFill="1" applyBorder="1" applyAlignment="1">
      <alignment vertical="top"/>
      <protection/>
    </xf>
    <xf numFmtId="0" fontId="12" fillId="0" borderId="10" xfId="63" applyFont="1" applyFill="1" applyBorder="1" applyAlignment="1">
      <alignment vertical="top" wrapText="1"/>
      <protection/>
    </xf>
    <xf numFmtId="49" fontId="10" fillId="0" borderId="10" xfId="63" applyNumberFormat="1" applyFont="1" applyFill="1" applyBorder="1" applyAlignment="1">
      <alignment horizontal="center" vertical="top" wrapText="1"/>
      <protection/>
    </xf>
    <xf numFmtId="178" fontId="7" fillId="0" borderId="10" xfId="63" applyNumberFormat="1" applyFill="1" applyBorder="1" applyAlignment="1">
      <alignment/>
      <protection/>
    </xf>
    <xf numFmtId="0" fontId="8" fillId="0" borderId="11" xfId="63" applyFont="1" applyBorder="1" applyAlignment="1">
      <alignment vertical="top" wrapText="1"/>
      <protection/>
    </xf>
    <xf numFmtId="0" fontId="8" fillId="0" borderId="12" xfId="63" applyFont="1" applyBorder="1" applyAlignment="1">
      <alignment vertical="top" wrapText="1"/>
      <protection/>
    </xf>
    <xf numFmtId="0" fontId="8" fillId="0" borderId="13" xfId="63" applyFont="1" applyBorder="1" applyAlignment="1">
      <alignment vertical="top" wrapText="1"/>
      <protection/>
    </xf>
    <xf numFmtId="49" fontId="6" fillId="0" borderId="10" xfId="63" applyNumberFormat="1" applyFont="1" applyBorder="1" applyAlignment="1">
      <alignment vertical="top" wrapText="1"/>
      <protection/>
    </xf>
    <xf numFmtId="49" fontId="5" fillId="6" borderId="10" xfId="63" applyNumberFormat="1" applyFont="1" applyFill="1" applyBorder="1" applyAlignment="1">
      <alignment horizontal="center" vertical="center" wrapText="1"/>
      <protection/>
    </xf>
    <xf numFmtId="49" fontId="5" fillId="0" borderId="14" xfId="63" applyNumberFormat="1" applyFont="1" applyFill="1" applyBorder="1" applyAlignment="1">
      <alignment horizontal="center" vertical="center" wrapText="1"/>
      <protection/>
    </xf>
    <xf numFmtId="49" fontId="5" fillId="0" borderId="15" xfId="63" applyNumberFormat="1" applyFont="1" applyFill="1" applyBorder="1" applyAlignment="1">
      <alignment horizontal="center" vertical="center" wrapText="1"/>
      <protection/>
    </xf>
    <xf numFmtId="49" fontId="5" fillId="0" borderId="16" xfId="63" applyNumberFormat="1" applyFont="1" applyFill="1" applyBorder="1" applyAlignment="1">
      <alignment horizontal="center" vertical="center" wrapText="1"/>
      <protection/>
    </xf>
    <xf numFmtId="49" fontId="5" fillId="0" borderId="17" xfId="63" applyNumberFormat="1" applyFont="1" applyFill="1" applyBorder="1" applyAlignment="1">
      <alignment horizontal="center" vertical="center" wrapText="1"/>
      <protection/>
    </xf>
    <xf numFmtId="49" fontId="5" fillId="0" borderId="0" xfId="63" applyNumberFormat="1" applyFont="1" applyFill="1" applyBorder="1" applyAlignment="1">
      <alignment horizontal="center" vertical="center" wrapText="1"/>
      <protection/>
    </xf>
    <xf numFmtId="49" fontId="5" fillId="0" borderId="18" xfId="63" applyNumberFormat="1" applyFont="1" applyFill="1" applyBorder="1" applyAlignment="1">
      <alignment horizontal="center" vertical="center" wrapText="1"/>
      <protection/>
    </xf>
    <xf numFmtId="49" fontId="5" fillId="0" borderId="19" xfId="63" applyNumberFormat="1" applyFont="1" applyFill="1" applyBorder="1" applyAlignment="1">
      <alignment horizontal="center" vertical="center" wrapText="1"/>
      <protection/>
    </xf>
    <xf numFmtId="49" fontId="5" fillId="0" borderId="20" xfId="63" applyNumberFormat="1" applyFont="1" applyFill="1" applyBorder="1" applyAlignment="1">
      <alignment horizontal="center" vertical="center" wrapText="1"/>
      <protection/>
    </xf>
    <xf numFmtId="49" fontId="5" fillId="0" borderId="21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5" fillId="6" borderId="14" xfId="63" applyNumberFormat="1" applyFont="1" applyFill="1" applyBorder="1" applyAlignment="1">
      <alignment horizontal="center" vertical="center" wrapText="1"/>
      <protection/>
    </xf>
    <xf numFmtId="49" fontId="5" fillId="6" borderId="15" xfId="63" applyNumberFormat="1" applyFont="1" applyFill="1" applyBorder="1" applyAlignment="1">
      <alignment horizontal="center" vertical="center" wrapText="1"/>
      <protection/>
    </xf>
    <xf numFmtId="49" fontId="5" fillId="6" borderId="16" xfId="63" applyNumberFormat="1" applyFont="1" applyFill="1" applyBorder="1" applyAlignment="1">
      <alignment horizontal="center" vertical="center" wrapText="1"/>
      <protection/>
    </xf>
    <xf numFmtId="49" fontId="5" fillId="6" borderId="19" xfId="63" applyNumberFormat="1" applyFont="1" applyFill="1" applyBorder="1" applyAlignment="1">
      <alignment horizontal="center" vertical="center" wrapText="1"/>
      <protection/>
    </xf>
    <xf numFmtId="49" fontId="5" fillId="6" borderId="20" xfId="63" applyNumberFormat="1" applyFont="1" applyFill="1" applyBorder="1" applyAlignment="1">
      <alignment horizontal="center" vertical="center" wrapText="1"/>
      <protection/>
    </xf>
    <xf numFmtId="49" fontId="5" fillId="6" borderId="21" xfId="63" applyNumberFormat="1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left" vertical="top" wrapText="1"/>
      <protection/>
    </xf>
    <xf numFmtId="49" fontId="6" fillId="0" borderId="12" xfId="63" applyNumberFormat="1" applyFont="1" applyFill="1" applyBorder="1" applyAlignment="1">
      <alignment horizontal="left" vertical="top" wrapText="1"/>
      <protection/>
    </xf>
    <xf numFmtId="49" fontId="6" fillId="0" borderId="13" xfId="63" applyNumberFormat="1" applyFont="1" applyFill="1" applyBorder="1" applyAlignment="1">
      <alignment horizontal="left" vertical="top" wrapText="1"/>
      <protection/>
    </xf>
    <xf numFmtId="0" fontId="13" fillId="0" borderId="0" xfId="63" applyFont="1" applyAlignment="1">
      <alignment horizontal="center"/>
      <protection/>
    </xf>
    <xf numFmtId="0" fontId="8" fillId="0" borderId="11" xfId="63" applyFont="1" applyFill="1" applyBorder="1" applyAlignment="1">
      <alignment vertical="top" wrapText="1"/>
      <protection/>
    </xf>
    <xf numFmtId="0" fontId="8" fillId="0" borderId="12" xfId="63" applyFont="1" applyFill="1" applyBorder="1" applyAlignment="1">
      <alignment vertical="top" wrapText="1"/>
      <protection/>
    </xf>
    <xf numFmtId="0" fontId="8" fillId="0" borderId="13" xfId="63" applyFont="1" applyFill="1" applyBorder="1" applyAlignment="1">
      <alignment vertical="top" wrapText="1"/>
      <protection/>
    </xf>
    <xf numFmtId="49" fontId="6" fillId="0" borderId="10" xfId="63" applyNumberFormat="1" applyFont="1" applyFill="1" applyBorder="1" applyAlignment="1">
      <alignment vertical="top" wrapText="1"/>
      <protection/>
    </xf>
    <xf numFmtId="0" fontId="8" fillId="0" borderId="11" xfId="63" applyFont="1" applyFill="1" applyBorder="1" applyAlignment="1">
      <alignment horizontal="left" vertical="top" wrapText="1"/>
      <protection/>
    </xf>
    <xf numFmtId="0" fontId="8" fillId="0" borderId="12" xfId="63" applyFont="1" applyFill="1" applyBorder="1" applyAlignment="1">
      <alignment horizontal="left" vertical="top" wrapText="1"/>
      <protection/>
    </xf>
    <xf numFmtId="0" fontId="8" fillId="0" borderId="13" xfId="63" applyFont="1" applyFill="1" applyBorder="1" applyAlignment="1">
      <alignment horizontal="left" vertical="top" wrapText="1"/>
      <protection/>
    </xf>
    <xf numFmtId="49" fontId="6" fillId="0" borderId="11" xfId="63" applyNumberFormat="1" applyFont="1" applyFill="1" applyBorder="1" applyAlignment="1">
      <alignment vertical="top" wrapText="1"/>
      <protection/>
    </xf>
    <xf numFmtId="49" fontId="6" fillId="0" borderId="12" xfId="63" applyNumberFormat="1" applyFont="1" applyFill="1" applyBorder="1" applyAlignment="1">
      <alignment vertical="top" wrapText="1"/>
      <protection/>
    </xf>
    <xf numFmtId="49" fontId="6" fillId="0" borderId="13" xfId="63" applyNumberFormat="1" applyFont="1" applyFill="1" applyBorder="1" applyAlignment="1">
      <alignment vertical="top" wrapText="1"/>
      <protection/>
    </xf>
    <xf numFmtId="0" fontId="8" fillId="0" borderId="10" xfId="63" applyFont="1" applyFill="1" applyBorder="1" applyAlignment="1">
      <alignment horizontal="left" vertical="top" wrapText="1"/>
      <protection/>
    </xf>
    <xf numFmtId="0" fontId="8" fillId="0" borderId="10" xfId="63" applyFont="1" applyFill="1" applyBorder="1" applyAlignment="1">
      <alignment vertical="top" wrapText="1"/>
      <protection/>
    </xf>
    <xf numFmtId="0" fontId="8" fillId="0" borderId="12" xfId="63" applyFont="1" applyFill="1" applyBorder="1" applyAlignment="1">
      <alignment wrapText="1"/>
      <protection/>
    </xf>
    <xf numFmtId="0" fontId="8" fillId="0" borderId="13" xfId="63" applyFont="1" applyFill="1" applyBorder="1" applyAlignment="1">
      <alignment wrapText="1"/>
      <protection/>
    </xf>
    <xf numFmtId="178" fontId="7" fillId="0" borderId="0" xfId="63" applyNumberFormat="1" applyFill="1">
      <alignment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13"/>
  <sheetViews>
    <sheetView tabSelected="1" view="pageLayout" workbookViewId="0" topLeftCell="A1">
      <selection activeCell="E6" sqref="E6:E8"/>
    </sheetView>
  </sheetViews>
  <sheetFormatPr defaultColWidth="8.88671875" defaultRowHeight="12.75" customHeight="1"/>
  <cols>
    <col min="1" max="2" width="8.6640625" style="2" customWidth="1"/>
    <col min="3" max="3" width="9.21484375" style="2" customWidth="1"/>
    <col min="4" max="4" width="5.77734375" style="2" customWidth="1"/>
    <col min="5" max="5" width="29.99609375" style="2" customWidth="1"/>
    <col min="6" max="6" width="9.4453125" style="2" customWidth="1"/>
    <col min="7" max="14" width="8.99609375" style="2" customWidth="1"/>
    <col min="15" max="15" width="9.99609375" style="2" customWidth="1"/>
    <col min="16" max="16" width="28.21484375" style="2" customWidth="1"/>
    <col min="17" max="17" width="9.88671875" style="2" customWidth="1"/>
    <col min="18" max="16384" width="8.88671875" style="2" customWidth="1"/>
  </cols>
  <sheetData>
    <row r="1" ht="5.25" customHeight="1"/>
    <row r="2" spans="1:16" ht="26.25" customHeight="1">
      <c r="A2" s="52" t="s">
        <v>142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5" customHeight="1">
      <c r="P3" s="3" t="s">
        <v>28</v>
      </c>
    </row>
    <row r="4" spans="1:16" ht="23.25" customHeight="1">
      <c r="A4" s="43" t="s">
        <v>29</v>
      </c>
      <c r="B4" s="44"/>
      <c r="C4" s="45"/>
      <c r="D4" s="32" t="s">
        <v>0</v>
      </c>
      <c r="E4" s="32" t="s">
        <v>1</v>
      </c>
      <c r="F4" s="32" t="s">
        <v>2</v>
      </c>
      <c r="G4" s="32" t="s">
        <v>62</v>
      </c>
      <c r="H4" s="32"/>
      <c r="I4" s="32"/>
      <c r="J4" s="32" t="s">
        <v>27</v>
      </c>
      <c r="K4" s="32"/>
      <c r="L4" s="32"/>
      <c r="M4" s="32" t="s">
        <v>3</v>
      </c>
      <c r="N4" s="32" t="s">
        <v>26</v>
      </c>
      <c r="O4" s="32" t="s">
        <v>63</v>
      </c>
      <c r="P4" s="32" t="s">
        <v>30</v>
      </c>
    </row>
    <row r="5" spans="1:16" ht="23.25" customHeight="1">
      <c r="A5" s="46"/>
      <c r="B5" s="47"/>
      <c r="C5" s="48"/>
      <c r="D5" s="32"/>
      <c r="E5" s="32"/>
      <c r="F5" s="32"/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32"/>
      <c r="N5" s="32"/>
      <c r="O5" s="32"/>
      <c r="P5" s="32"/>
    </row>
    <row r="6" spans="1:16" ht="24" customHeight="1">
      <c r="A6" s="33" t="s">
        <v>13</v>
      </c>
      <c r="B6" s="34"/>
      <c r="C6" s="35"/>
      <c r="D6" s="4" t="s">
        <v>31</v>
      </c>
      <c r="E6" s="42" t="s">
        <v>141</v>
      </c>
      <c r="F6" s="5">
        <f>SUM(G6,J6,M6,N6,O6)</f>
        <v>1265586265</v>
      </c>
      <c r="G6" s="5">
        <f>SUMIF($D$9:$G$112,D9,$G$9:$G$112)</f>
        <v>511565279</v>
      </c>
      <c r="H6" s="5">
        <f>SUMIF($D$9:$H$112,D9,$H$9:$H$112)</f>
        <v>438984883</v>
      </c>
      <c r="I6" s="5">
        <f>G6-H6</f>
        <v>72580396</v>
      </c>
      <c r="J6" s="5">
        <f>SUMIF($D$9:$L$112,D9,J$9:J$112)</f>
        <v>111262476</v>
      </c>
      <c r="K6" s="5">
        <f>SUMIF($D$9:$L$112,D9,K$9:K$112)</f>
        <v>16957714</v>
      </c>
      <c r="L6" s="5">
        <f>J6-K6</f>
        <v>94304762</v>
      </c>
      <c r="M6" s="5">
        <f>SUMIF($D$9:$O$112,D9,M$9:M$112)</f>
        <v>162126225</v>
      </c>
      <c r="N6" s="5">
        <f>SUMIF($D$9:$O$112,D9,N$9:N$112)</f>
        <v>74994043</v>
      </c>
      <c r="O6" s="5">
        <f>SUMIF($D$9:$O$112,D9,O$9:O$112)</f>
        <v>405638242</v>
      </c>
      <c r="P6" s="4"/>
    </row>
    <row r="7" spans="1:16" ht="24" customHeight="1">
      <c r="A7" s="36"/>
      <c r="B7" s="37"/>
      <c r="C7" s="38"/>
      <c r="D7" s="4" t="s">
        <v>24</v>
      </c>
      <c r="E7" s="42"/>
      <c r="F7" s="5">
        <f>SUM(G7,J7,M7,N7,O7)</f>
        <v>1282259265</v>
      </c>
      <c r="G7" s="5">
        <f>SUMIF($D$9:$G$112,D10,$G$9:$G$112)</f>
        <v>511565279</v>
      </c>
      <c r="H7" s="5">
        <f>SUMIF($D$9:$H$112,D10,$H$9:$H$112)</f>
        <v>461995134</v>
      </c>
      <c r="I7" s="5">
        <f>G7-H7</f>
        <v>49570145</v>
      </c>
      <c r="J7" s="5">
        <f>SUMIF($D$9:$L$112,D10,J$9:J$112)</f>
        <v>111338216</v>
      </c>
      <c r="K7" s="5">
        <f>SUMIF($D$9:$L$112,D10,K$9:K$112)</f>
        <v>37328514</v>
      </c>
      <c r="L7" s="5">
        <f>J7-K7</f>
        <v>74009702</v>
      </c>
      <c r="M7" s="5">
        <f>SUMIF($D$9:$O$112,D10,M$9:M$112)</f>
        <v>95830949</v>
      </c>
      <c r="N7" s="5">
        <f>SUMIF($D$9:$O$112,D10,N$9:N$112)</f>
        <v>147917929</v>
      </c>
      <c r="O7" s="5">
        <f>SUMIF($D$9:$O$112,D10,O$9:O$112)</f>
        <v>415606892</v>
      </c>
      <c r="P7" s="4"/>
    </row>
    <row r="8" spans="1:16" ht="24" customHeight="1">
      <c r="A8" s="39"/>
      <c r="B8" s="40"/>
      <c r="C8" s="41"/>
      <c r="D8" s="4" t="s">
        <v>25</v>
      </c>
      <c r="E8" s="42"/>
      <c r="F8" s="6">
        <f>F7-F6</f>
        <v>16673000</v>
      </c>
      <c r="G8" s="6">
        <f aca="true" t="shared" si="0" ref="G8:O8">G7-G6</f>
        <v>0</v>
      </c>
      <c r="H8" s="6">
        <f t="shared" si="0"/>
        <v>23010251</v>
      </c>
      <c r="I8" s="6">
        <f t="shared" si="0"/>
        <v>-23010251</v>
      </c>
      <c r="J8" s="6">
        <f t="shared" si="0"/>
        <v>75740</v>
      </c>
      <c r="K8" s="6">
        <f t="shared" si="0"/>
        <v>20370800</v>
      </c>
      <c r="L8" s="6">
        <f t="shared" si="0"/>
        <v>-20295060</v>
      </c>
      <c r="M8" s="6">
        <f t="shared" si="0"/>
        <v>-66295276</v>
      </c>
      <c r="N8" s="6">
        <f t="shared" si="0"/>
        <v>72923886</v>
      </c>
      <c r="O8" s="6">
        <f t="shared" si="0"/>
        <v>9968650</v>
      </c>
      <c r="P8" s="4"/>
    </row>
    <row r="9" spans="1:16" s="17" customFormat="1" ht="36.75" customHeight="1">
      <c r="A9" s="53" t="s">
        <v>32</v>
      </c>
      <c r="B9" s="53" t="s">
        <v>147</v>
      </c>
      <c r="C9" s="56" t="s">
        <v>33</v>
      </c>
      <c r="D9" s="13" t="s">
        <v>7</v>
      </c>
      <c r="E9" s="14" t="s">
        <v>61</v>
      </c>
      <c r="F9" s="15">
        <v>14029000</v>
      </c>
      <c r="G9" s="15">
        <v>3138436</v>
      </c>
      <c r="H9" s="15">
        <v>2515876</v>
      </c>
      <c r="I9" s="15">
        <v>622560</v>
      </c>
      <c r="J9" s="15">
        <v>4510350</v>
      </c>
      <c r="K9" s="15">
        <v>0</v>
      </c>
      <c r="L9" s="15">
        <v>4510350</v>
      </c>
      <c r="M9" s="15">
        <v>6380214</v>
      </c>
      <c r="N9" s="15">
        <v>0</v>
      </c>
      <c r="O9" s="15">
        <v>0</v>
      </c>
      <c r="P9" s="16"/>
    </row>
    <row r="10" spans="1:16" s="17" customFormat="1" ht="36.75" customHeight="1">
      <c r="A10" s="54"/>
      <c r="B10" s="54"/>
      <c r="C10" s="56"/>
      <c r="D10" s="13" t="s">
        <v>8</v>
      </c>
      <c r="E10" s="14" t="s">
        <v>61</v>
      </c>
      <c r="F10" s="15">
        <v>14029000</v>
      </c>
      <c r="G10" s="15">
        <v>3138436</v>
      </c>
      <c r="H10" s="15">
        <v>2594876</v>
      </c>
      <c r="I10" s="15">
        <v>543560</v>
      </c>
      <c r="J10" s="15">
        <v>3307590</v>
      </c>
      <c r="K10" s="15">
        <v>2965544</v>
      </c>
      <c r="L10" s="15">
        <v>342046</v>
      </c>
      <c r="M10" s="15">
        <v>7582974</v>
      </c>
      <c r="N10" s="15">
        <v>0</v>
      </c>
      <c r="O10" s="15">
        <v>0</v>
      </c>
      <c r="P10" s="14" t="s">
        <v>106</v>
      </c>
    </row>
    <row r="11" spans="1:16" s="17" customFormat="1" ht="21" customHeight="1">
      <c r="A11" s="55"/>
      <c r="B11" s="55"/>
      <c r="C11" s="56"/>
      <c r="D11" s="13" t="s">
        <v>9</v>
      </c>
      <c r="E11" s="18"/>
      <c r="F11" s="6">
        <f aca="true" t="shared" si="1" ref="F11:O11">F10-F9</f>
        <v>0</v>
      </c>
      <c r="G11" s="6">
        <f t="shared" si="1"/>
        <v>0</v>
      </c>
      <c r="H11" s="6">
        <f t="shared" si="1"/>
        <v>79000</v>
      </c>
      <c r="I11" s="6">
        <f t="shared" si="1"/>
        <v>-79000</v>
      </c>
      <c r="J11" s="6">
        <f t="shared" si="1"/>
        <v>-1202760</v>
      </c>
      <c r="K11" s="6">
        <f t="shared" si="1"/>
        <v>2965544</v>
      </c>
      <c r="L11" s="6">
        <f t="shared" si="1"/>
        <v>-4168304</v>
      </c>
      <c r="M11" s="6">
        <f t="shared" si="1"/>
        <v>1202760</v>
      </c>
      <c r="N11" s="6">
        <f t="shared" si="1"/>
        <v>0</v>
      </c>
      <c r="O11" s="6">
        <f t="shared" si="1"/>
        <v>0</v>
      </c>
      <c r="P11" s="16"/>
    </row>
    <row r="12" spans="1:16" s="17" customFormat="1" ht="37.5" customHeight="1">
      <c r="A12" s="53" t="s">
        <v>165</v>
      </c>
      <c r="B12" s="53" t="s">
        <v>152</v>
      </c>
      <c r="C12" s="56" t="s">
        <v>12</v>
      </c>
      <c r="D12" s="13" t="s">
        <v>7</v>
      </c>
      <c r="E12" s="14" t="s">
        <v>34</v>
      </c>
      <c r="F12" s="15">
        <v>30000000</v>
      </c>
      <c r="G12" s="15">
        <v>7742000</v>
      </c>
      <c r="H12" s="15">
        <v>7473543</v>
      </c>
      <c r="I12" s="15">
        <v>268457</v>
      </c>
      <c r="J12" s="15">
        <v>1200000</v>
      </c>
      <c r="K12" s="15">
        <v>0</v>
      </c>
      <c r="L12" s="15">
        <v>1200000</v>
      </c>
      <c r="M12" s="15">
        <v>1000000</v>
      </c>
      <c r="N12" s="15">
        <v>1000000</v>
      </c>
      <c r="O12" s="15">
        <v>19058000</v>
      </c>
      <c r="P12" s="16"/>
    </row>
    <row r="13" spans="1:16" s="17" customFormat="1" ht="37.5" customHeight="1">
      <c r="A13" s="54"/>
      <c r="B13" s="54"/>
      <c r="C13" s="56"/>
      <c r="D13" s="13" t="s">
        <v>8</v>
      </c>
      <c r="E13" s="14" t="s">
        <v>34</v>
      </c>
      <c r="F13" s="15">
        <v>30000000</v>
      </c>
      <c r="G13" s="15">
        <v>7742000</v>
      </c>
      <c r="H13" s="15">
        <v>7679711</v>
      </c>
      <c r="I13" s="15">
        <v>62289</v>
      </c>
      <c r="J13" s="15">
        <v>1203780</v>
      </c>
      <c r="K13" s="15">
        <v>89592</v>
      </c>
      <c r="L13" s="15">
        <v>1114188</v>
      </c>
      <c r="M13" s="15">
        <v>1170000</v>
      </c>
      <c r="N13" s="15">
        <v>1000000</v>
      </c>
      <c r="O13" s="15">
        <v>18884220</v>
      </c>
      <c r="P13" s="14" t="s">
        <v>70</v>
      </c>
    </row>
    <row r="14" spans="1:16" s="17" customFormat="1" ht="21" customHeight="1">
      <c r="A14" s="54"/>
      <c r="B14" s="54"/>
      <c r="C14" s="56"/>
      <c r="D14" s="13" t="s">
        <v>9</v>
      </c>
      <c r="E14" s="18"/>
      <c r="F14" s="6">
        <f aca="true" t="shared" si="2" ref="F14:O14">F13-F12</f>
        <v>0</v>
      </c>
      <c r="G14" s="6">
        <f t="shared" si="2"/>
        <v>0</v>
      </c>
      <c r="H14" s="6">
        <f t="shared" si="2"/>
        <v>206168</v>
      </c>
      <c r="I14" s="6">
        <f t="shared" si="2"/>
        <v>-206168</v>
      </c>
      <c r="J14" s="6">
        <f t="shared" si="2"/>
        <v>3780</v>
      </c>
      <c r="K14" s="6">
        <f t="shared" si="2"/>
        <v>89592</v>
      </c>
      <c r="L14" s="6">
        <f t="shared" si="2"/>
        <v>-85812</v>
      </c>
      <c r="M14" s="6">
        <f t="shared" si="2"/>
        <v>170000</v>
      </c>
      <c r="N14" s="6">
        <f t="shared" si="2"/>
        <v>0</v>
      </c>
      <c r="O14" s="6">
        <f t="shared" si="2"/>
        <v>-173780</v>
      </c>
      <c r="P14" s="27"/>
    </row>
    <row r="15" spans="1:16" s="17" customFormat="1" ht="37.5" customHeight="1">
      <c r="A15" s="54"/>
      <c r="B15" s="54"/>
      <c r="C15" s="56" t="s">
        <v>10</v>
      </c>
      <c r="D15" s="13" t="s">
        <v>7</v>
      </c>
      <c r="E15" s="14" t="s">
        <v>35</v>
      </c>
      <c r="F15" s="15">
        <v>10000000</v>
      </c>
      <c r="G15" s="15">
        <v>8508000</v>
      </c>
      <c r="H15" s="15">
        <v>8116600</v>
      </c>
      <c r="I15" s="15">
        <v>391400</v>
      </c>
      <c r="J15" s="15">
        <v>704410</v>
      </c>
      <c r="K15" s="15">
        <v>0</v>
      </c>
      <c r="L15" s="15">
        <v>704410</v>
      </c>
      <c r="M15" s="15"/>
      <c r="N15" s="15">
        <v>500000</v>
      </c>
      <c r="O15" s="15">
        <v>287590</v>
      </c>
      <c r="P15" s="16"/>
    </row>
    <row r="16" spans="1:16" s="17" customFormat="1" ht="37.5" customHeight="1">
      <c r="A16" s="54"/>
      <c r="B16" s="54"/>
      <c r="C16" s="56"/>
      <c r="D16" s="13" t="s">
        <v>8</v>
      </c>
      <c r="E16" s="14" t="s">
        <v>35</v>
      </c>
      <c r="F16" s="15">
        <v>10000000</v>
      </c>
      <c r="G16" s="15">
        <v>8508000</v>
      </c>
      <c r="H16" s="15">
        <v>8116600</v>
      </c>
      <c r="I16" s="15">
        <v>391400</v>
      </c>
      <c r="J16" s="15">
        <v>704410</v>
      </c>
      <c r="K16" s="15">
        <v>1100</v>
      </c>
      <c r="L16" s="15">
        <v>703310</v>
      </c>
      <c r="M16" s="15"/>
      <c r="N16" s="15">
        <v>500000</v>
      </c>
      <c r="O16" s="15">
        <v>287590</v>
      </c>
      <c r="P16" s="14" t="s">
        <v>71</v>
      </c>
    </row>
    <row r="17" spans="1:16" s="17" customFormat="1" ht="21" customHeight="1">
      <c r="A17" s="55"/>
      <c r="B17" s="55"/>
      <c r="C17" s="56"/>
      <c r="D17" s="13" t="s">
        <v>9</v>
      </c>
      <c r="E17" s="18"/>
      <c r="F17" s="6">
        <f aca="true" t="shared" si="3" ref="F17:O17">F16-F15</f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1100</v>
      </c>
      <c r="L17" s="6">
        <f t="shared" si="3"/>
        <v>-1100</v>
      </c>
      <c r="M17" s="6">
        <f t="shared" si="3"/>
        <v>0</v>
      </c>
      <c r="N17" s="6">
        <f t="shared" si="3"/>
        <v>0</v>
      </c>
      <c r="O17" s="6">
        <f t="shared" si="3"/>
        <v>0</v>
      </c>
      <c r="P17" s="16"/>
    </row>
    <row r="18" spans="1:16" s="17" customFormat="1" ht="48.75" customHeight="1">
      <c r="A18" s="53" t="s">
        <v>148</v>
      </c>
      <c r="B18" s="53" t="s">
        <v>151</v>
      </c>
      <c r="C18" s="56" t="s">
        <v>11</v>
      </c>
      <c r="D18" s="13" t="s">
        <v>7</v>
      </c>
      <c r="E18" s="14" t="s">
        <v>144</v>
      </c>
      <c r="F18" s="15">
        <v>4819000</v>
      </c>
      <c r="G18" s="15">
        <v>1607000</v>
      </c>
      <c r="H18" s="15">
        <v>88094</v>
      </c>
      <c r="I18" s="15">
        <v>1518906</v>
      </c>
      <c r="J18" s="15">
        <v>1505400</v>
      </c>
      <c r="K18" s="15">
        <v>0</v>
      </c>
      <c r="L18" s="15">
        <v>1505400</v>
      </c>
      <c r="M18" s="15">
        <v>1706600</v>
      </c>
      <c r="N18" s="15">
        <v>0</v>
      </c>
      <c r="O18" s="15">
        <v>0</v>
      </c>
      <c r="P18" s="16"/>
    </row>
    <row r="19" spans="1:16" s="17" customFormat="1" ht="59.25" customHeight="1">
      <c r="A19" s="54"/>
      <c r="B19" s="54"/>
      <c r="C19" s="56"/>
      <c r="D19" s="13" t="s">
        <v>8</v>
      </c>
      <c r="E19" s="22" t="s">
        <v>145</v>
      </c>
      <c r="F19" s="15">
        <v>7912000</v>
      </c>
      <c r="G19" s="15">
        <v>1607000</v>
      </c>
      <c r="H19" s="15">
        <v>257934</v>
      </c>
      <c r="I19" s="15">
        <v>1349066</v>
      </c>
      <c r="J19" s="15">
        <v>1505400</v>
      </c>
      <c r="K19" s="15">
        <v>1324</v>
      </c>
      <c r="L19" s="15">
        <v>1504706</v>
      </c>
      <c r="M19" s="15">
        <v>4799600</v>
      </c>
      <c r="N19" s="15">
        <v>0</v>
      </c>
      <c r="O19" s="15">
        <v>0</v>
      </c>
      <c r="P19" s="14" t="s">
        <v>81</v>
      </c>
    </row>
    <row r="20" spans="1:16" s="17" customFormat="1" ht="21" customHeight="1">
      <c r="A20" s="55"/>
      <c r="B20" s="55"/>
      <c r="C20" s="56"/>
      <c r="D20" s="13" t="s">
        <v>9</v>
      </c>
      <c r="E20" s="23"/>
      <c r="F20" s="6">
        <f aca="true" t="shared" si="4" ref="F20:O20">F19-F18</f>
        <v>3093000</v>
      </c>
      <c r="G20" s="6">
        <f t="shared" si="4"/>
        <v>0</v>
      </c>
      <c r="H20" s="6">
        <f t="shared" si="4"/>
        <v>169840</v>
      </c>
      <c r="I20" s="6">
        <f t="shared" si="4"/>
        <v>-169840</v>
      </c>
      <c r="J20" s="6">
        <f t="shared" si="4"/>
        <v>0</v>
      </c>
      <c r="K20" s="6">
        <f t="shared" si="4"/>
        <v>1324</v>
      </c>
      <c r="L20" s="6">
        <f t="shared" si="4"/>
        <v>-694</v>
      </c>
      <c r="M20" s="6">
        <f t="shared" si="4"/>
        <v>3093000</v>
      </c>
      <c r="N20" s="6">
        <f t="shared" si="4"/>
        <v>0</v>
      </c>
      <c r="O20" s="6">
        <f t="shared" si="4"/>
        <v>0</v>
      </c>
      <c r="P20" s="16"/>
    </row>
    <row r="21" spans="1:16" s="17" customFormat="1" ht="37.5" customHeight="1">
      <c r="A21" s="53" t="s">
        <v>149</v>
      </c>
      <c r="B21" s="53" t="s">
        <v>150</v>
      </c>
      <c r="C21" s="56" t="s">
        <v>36</v>
      </c>
      <c r="D21" s="13" t="s">
        <v>7</v>
      </c>
      <c r="E21" s="22" t="s">
        <v>109</v>
      </c>
      <c r="F21" s="15">
        <v>12044000</v>
      </c>
      <c r="G21" s="15">
        <v>7694000</v>
      </c>
      <c r="H21" s="15">
        <v>126000</v>
      </c>
      <c r="I21" s="15">
        <v>7568000</v>
      </c>
      <c r="J21" s="15">
        <v>1667000</v>
      </c>
      <c r="K21" s="15">
        <v>0</v>
      </c>
      <c r="L21" s="15">
        <v>1667000</v>
      </c>
      <c r="M21" s="15">
        <v>2683000</v>
      </c>
      <c r="N21" s="15">
        <v>0</v>
      </c>
      <c r="O21" s="15">
        <v>0</v>
      </c>
      <c r="P21" s="16"/>
    </row>
    <row r="22" spans="1:16" s="17" customFormat="1" ht="59.25" customHeight="1">
      <c r="A22" s="54"/>
      <c r="B22" s="54"/>
      <c r="C22" s="56"/>
      <c r="D22" s="13" t="s">
        <v>8</v>
      </c>
      <c r="E22" s="22" t="s">
        <v>146</v>
      </c>
      <c r="F22" s="15">
        <v>13127000</v>
      </c>
      <c r="G22" s="15">
        <v>7694000</v>
      </c>
      <c r="H22" s="15">
        <v>2062632</v>
      </c>
      <c r="I22" s="15">
        <v>5631368</v>
      </c>
      <c r="J22" s="15">
        <v>1667000</v>
      </c>
      <c r="K22" s="15">
        <v>0</v>
      </c>
      <c r="L22" s="15">
        <v>1667000</v>
      </c>
      <c r="M22" s="15">
        <v>1950000</v>
      </c>
      <c r="N22" s="15">
        <v>1816000</v>
      </c>
      <c r="O22" s="15">
        <v>0</v>
      </c>
      <c r="P22" s="14" t="s">
        <v>68</v>
      </c>
    </row>
    <row r="23" spans="1:16" s="17" customFormat="1" ht="21" customHeight="1">
      <c r="A23" s="54"/>
      <c r="B23" s="54"/>
      <c r="C23" s="56"/>
      <c r="D23" s="13" t="s">
        <v>9</v>
      </c>
      <c r="E23" s="23"/>
      <c r="F23" s="6">
        <f aca="true" t="shared" si="5" ref="F23:O23">F22-F21</f>
        <v>1083000</v>
      </c>
      <c r="G23" s="6">
        <f t="shared" si="5"/>
        <v>0</v>
      </c>
      <c r="H23" s="6">
        <f t="shared" si="5"/>
        <v>1936632</v>
      </c>
      <c r="I23" s="6">
        <f t="shared" si="5"/>
        <v>-1936632</v>
      </c>
      <c r="J23" s="6">
        <f t="shared" si="5"/>
        <v>0</v>
      </c>
      <c r="K23" s="6">
        <f t="shared" si="5"/>
        <v>0</v>
      </c>
      <c r="L23" s="6">
        <f t="shared" si="5"/>
        <v>0</v>
      </c>
      <c r="M23" s="6">
        <f t="shared" si="5"/>
        <v>-733000</v>
      </c>
      <c r="N23" s="6">
        <f t="shared" si="5"/>
        <v>1816000</v>
      </c>
      <c r="O23" s="6">
        <f t="shared" si="5"/>
        <v>0</v>
      </c>
      <c r="P23" s="16"/>
    </row>
    <row r="24" spans="1:16" s="17" customFormat="1" ht="37.5" customHeight="1">
      <c r="A24" s="54"/>
      <c r="B24" s="54"/>
      <c r="C24" s="56" t="s">
        <v>82</v>
      </c>
      <c r="D24" s="13" t="s">
        <v>7</v>
      </c>
      <c r="E24" s="22" t="s">
        <v>37</v>
      </c>
      <c r="F24" s="15">
        <v>16000000</v>
      </c>
      <c r="G24" s="15">
        <v>10000000</v>
      </c>
      <c r="H24" s="15">
        <v>1451</v>
      </c>
      <c r="I24" s="15">
        <v>9998549</v>
      </c>
      <c r="J24" s="15">
        <v>3033000</v>
      </c>
      <c r="K24" s="15">
        <v>0</v>
      </c>
      <c r="L24" s="15">
        <v>3033000</v>
      </c>
      <c r="M24" s="15">
        <v>2967000</v>
      </c>
      <c r="N24" s="15">
        <v>0</v>
      </c>
      <c r="O24" s="15">
        <v>0</v>
      </c>
      <c r="P24" s="16"/>
    </row>
    <row r="25" spans="1:16" s="17" customFormat="1" ht="37.5" customHeight="1">
      <c r="A25" s="54"/>
      <c r="B25" s="54"/>
      <c r="C25" s="56"/>
      <c r="D25" s="13" t="s">
        <v>8</v>
      </c>
      <c r="E25" s="22" t="s">
        <v>37</v>
      </c>
      <c r="F25" s="15">
        <v>16860000</v>
      </c>
      <c r="G25" s="15">
        <v>10000000</v>
      </c>
      <c r="H25" s="15">
        <v>486000</v>
      </c>
      <c r="I25" s="15">
        <v>9514000</v>
      </c>
      <c r="J25" s="15">
        <v>3033000</v>
      </c>
      <c r="K25" s="15">
        <v>0</v>
      </c>
      <c r="L25" s="15">
        <v>3033000</v>
      </c>
      <c r="M25" s="15">
        <v>2967000</v>
      </c>
      <c r="N25" s="15">
        <v>860000</v>
      </c>
      <c r="O25" s="15">
        <v>0</v>
      </c>
      <c r="P25" s="14" t="s">
        <v>68</v>
      </c>
    </row>
    <row r="26" spans="1:16" s="17" customFormat="1" ht="21" customHeight="1">
      <c r="A26" s="54"/>
      <c r="B26" s="54"/>
      <c r="C26" s="56"/>
      <c r="D26" s="13" t="s">
        <v>9</v>
      </c>
      <c r="E26" s="23"/>
      <c r="F26" s="6">
        <f aca="true" t="shared" si="6" ref="F26:O26">F25-F24</f>
        <v>860000</v>
      </c>
      <c r="G26" s="6">
        <f t="shared" si="6"/>
        <v>0</v>
      </c>
      <c r="H26" s="6">
        <f t="shared" si="6"/>
        <v>484549</v>
      </c>
      <c r="I26" s="6">
        <f t="shared" si="6"/>
        <v>-484549</v>
      </c>
      <c r="J26" s="6">
        <f t="shared" si="6"/>
        <v>0</v>
      </c>
      <c r="K26" s="6">
        <f t="shared" si="6"/>
        <v>0</v>
      </c>
      <c r="L26" s="6">
        <f t="shared" si="6"/>
        <v>0</v>
      </c>
      <c r="M26" s="6">
        <f t="shared" si="6"/>
        <v>0</v>
      </c>
      <c r="N26" s="6">
        <f t="shared" si="6"/>
        <v>860000</v>
      </c>
      <c r="O26" s="6">
        <f t="shared" si="6"/>
        <v>0</v>
      </c>
      <c r="P26" s="16"/>
    </row>
    <row r="27" spans="1:16" s="17" customFormat="1" ht="48.75" customHeight="1">
      <c r="A27" s="54"/>
      <c r="B27" s="54"/>
      <c r="C27" s="56" t="s">
        <v>38</v>
      </c>
      <c r="D27" s="13" t="s">
        <v>7</v>
      </c>
      <c r="E27" s="14" t="s">
        <v>104</v>
      </c>
      <c r="F27" s="15">
        <v>2000000</v>
      </c>
      <c r="G27" s="15">
        <v>2000000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6"/>
    </row>
    <row r="28" spans="1:16" s="17" customFormat="1" ht="48.75" customHeight="1">
      <c r="A28" s="54"/>
      <c r="B28" s="54"/>
      <c r="C28" s="56"/>
      <c r="D28" s="13" t="s">
        <v>8</v>
      </c>
      <c r="E28" s="14" t="s">
        <v>39</v>
      </c>
      <c r="F28" s="15">
        <v>2000000</v>
      </c>
      <c r="G28" s="15">
        <v>2000000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 t="s">
        <v>105</v>
      </c>
    </row>
    <row r="29" spans="1:16" s="17" customFormat="1" ht="21" customHeight="1">
      <c r="A29" s="55"/>
      <c r="B29" s="55"/>
      <c r="C29" s="56"/>
      <c r="D29" s="13" t="s">
        <v>9</v>
      </c>
      <c r="E29" s="18"/>
      <c r="F29" s="6">
        <f aca="true" t="shared" si="7" ref="F29:O29">F28-F27</f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16"/>
    </row>
    <row r="30" spans="1:16" s="17" customFormat="1" ht="45" customHeight="1">
      <c r="A30" s="57" t="s">
        <v>91</v>
      </c>
      <c r="B30" s="57" t="s">
        <v>93</v>
      </c>
      <c r="C30" s="49" t="s">
        <v>103</v>
      </c>
      <c r="D30" s="13" t="s">
        <v>23</v>
      </c>
      <c r="E30" s="24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6"/>
    </row>
    <row r="31" spans="1:16" s="17" customFormat="1" ht="45" customHeight="1">
      <c r="A31" s="58"/>
      <c r="B31" s="58"/>
      <c r="C31" s="50"/>
      <c r="D31" s="13" t="s">
        <v>24</v>
      </c>
      <c r="E31" s="25" t="s">
        <v>110</v>
      </c>
      <c r="F31" s="15">
        <v>1200000</v>
      </c>
      <c r="G31" s="15">
        <v>0</v>
      </c>
      <c r="H31" s="15">
        <v>0</v>
      </c>
      <c r="I31" s="15">
        <v>0</v>
      </c>
      <c r="J31" s="15">
        <v>1200000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6"/>
    </row>
    <row r="32" spans="1:16" s="17" customFormat="1" ht="21" customHeight="1">
      <c r="A32" s="59"/>
      <c r="B32" s="59"/>
      <c r="C32" s="51"/>
      <c r="D32" s="13" t="s">
        <v>25</v>
      </c>
      <c r="E32" s="23"/>
      <c r="F32" s="6">
        <f aca="true" t="shared" si="8" ref="F32:O32">F31-F30</f>
        <v>1200000</v>
      </c>
      <c r="G32" s="6">
        <f t="shared" si="8"/>
        <v>0</v>
      </c>
      <c r="H32" s="6">
        <f t="shared" si="8"/>
        <v>0</v>
      </c>
      <c r="I32" s="6">
        <f t="shared" si="8"/>
        <v>0</v>
      </c>
      <c r="J32" s="6">
        <f t="shared" si="8"/>
        <v>1200000</v>
      </c>
      <c r="K32" s="6">
        <f t="shared" si="8"/>
        <v>0</v>
      </c>
      <c r="L32" s="6">
        <f t="shared" si="8"/>
        <v>0</v>
      </c>
      <c r="M32" s="6">
        <f t="shared" si="8"/>
        <v>0</v>
      </c>
      <c r="N32" s="6">
        <f t="shared" si="8"/>
        <v>0</v>
      </c>
      <c r="O32" s="6">
        <f t="shared" si="8"/>
        <v>0</v>
      </c>
      <c r="P32" s="16"/>
    </row>
    <row r="33" spans="1:16" s="17" customFormat="1" ht="52.5" customHeight="1">
      <c r="A33" s="53" t="s">
        <v>92</v>
      </c>
      <c r="B33" s="53" t="s">
        <v>153</v>
      </c>
      <c r="C33" s="56" t="s">
        <v>40</v>
      </c>
      <c r="D33" s="13" t="s">
        <v>7</v>
      </c>
      <c r="E33" s="22" t="s">
        <v>111</v>
      </c>
      <c r="F33" s="15">
        <v>5499000</v>
      </c>
      <c r="G33" s="15">
        <v>500000</v>
      </c>
      <c r="H33" s="15">
        <v>97632</v>
      </c>
      <c r="I33" s="15">
        <v>402368</v>
      </c>
      <c r="J33" s="15">
        <v>4999000</v>
      </c>
      <c r="K33" s="15">
        <v>0</v>
      </c>
      <c r="L33" s="15">
        <v>4999000</v>
      </c>
      <c r="M33" s="15">
        <v>0</v>
      </c>
      <c r="N33" s="15">
        <v>0</v>
      </c>
      <c r="O33" s="15">
        <v>0</v>
      </c>
      <c r="P33" s="16"/>
    </row>
    <row r="34" spans="1:16" s="17" customFormat="1" ht="93" customHeight="1">
      <c r="A34" s="54"/>
      <c r="B34" s="54"/>
      <c r="C34" s="56"/>
      <c r="D34" s="13" t="s">
        <v>8</v>
      </c>
      <c r="E34" s="22" t="s">
        <v>111</v>
      </c>
      <c r="F34" s="15">
        <v>5499000</v>
      </c>
      <c r="G34" s="15">
        <v>500000</v>
      </c>
      <c r="H34" s="15">
        <v>239710</v>
      </c>
      <c r="I34" s="15">
        <v>260290</v>
      </c>
      <c r="J34" s="15">
        <v>4999000</v>
      </c>
      <c r="K34" s="15">
        <v>454182</v>
      </c>
      <c r="L34" s="15">
        <v>4544818</v>
      </c>
      <c r="M34" s="15">
        <v>0</v>
      </c>
      <c r="N34" s="15">
        <v>0</v>
      </c>
      <c r="O34" s="15">
        <v>0</v>
      </c>
      <c r="P34" s="14" t="s">
        <v>69</v>
      </c>
    </row>
    <row r="35" spans="1:16" s="17" customFormat="1" ht="21" customHeight="1">
      <c r="A35" s="55"/>
      <c r="B35" s="55"/>
      <c r="C35" s="56"/>
      <c r="D35" s="13" t="s">
        <v>9</v>
      </c>
      <c r="E35" s="23"/>
      <c r="F35" s="6">
        <f aca="true" t="shared" si="9" ref="F35:O35">F34-F33</f>
        <v>0</v>
      </c>
      <c r="G35" s="6">
        <v>0</v>
      </c>
      <c r="H35" s="6">
        <f t="shared" si="9"/>
        <v>142078</v>
      </c>
      <c r="I35" s="6">
        <f t="shared" si="9"/>
        <v>-142078</v>
      </c>
      <c r="J35" s="6">
        <f t="shared" si="9"/>
        <v>0</v>
      </c>
      <c r="K35" s="6">
        <f t="shared" si="9"/>
        <v>454182</v>
      </c>
      <c r="L35" s="6">
        <f t="shared" si="9"/>
        <v>-454182</v>
      </c>
      <c r="M35" s="6">
        <f t="shared" si="9"/>
        <v>0</v>
      </c>
      <c r="N35" s="6">
        <f t="shared" si="9"/>
        <v>0</v>
      </c>
      <c r="O35" s="6">
        <f t="shared" si="9"/>
        <v>0</v>
      </c>
      <c r="P35" s="16"/>
    </row>
    <row r="36" spans="1:16" s="17" customFormat="1" ht="51.75" customHeight="1">
      <c r="A36" s="53" t="s">
        <v>14</v>
      </c>
      <c r="B36" s="53" t="s">
        <v>41</v>
      </c>
      <c r="C36" s="56" t="s">
        <v>42</v>
      </c>
      <c r="D36" s="13" t="s">
        <v>7</v>
      </c>
      <c r="E36" s="22" t="s">
        <v>112</v>
      </c>
      <c r="F36" s="15">
        <v>9904985</v>
      </c>
      <c r="G36" s="15">
        <v>1074500</v>
      </c>
      <c r="H36" s="15">
        <v>197750</v>
      </c>
      <c r="I36" s="15">
        <v>876750</v>
      </c>
      <c r="J36" s="15">
        <v>8106299</v>
      </c>
      <c r="K36" s="15">
        <v>0</v>
      </c>
      <c r="L36" s="15">
        <v>8106299</v>
      </c>
      <c r="M36" s="15">
        <v>724186</v>
      </c>
      <c r="N36" s="15">
        <v>0</v>
      </c>
      <c r="O36" s="15">
        <v>0</v>
      </c>
      <c r="P36" s="16"/>
    </row>
    <row r="37" spans="1:16" s="17" customFormat="1" ht="95.25" customHeight="1">
      <c r="A37" s="54"/>
      <c r="B37" s="54"/>
      <c r="C37" s="56"/>
      <c r="D37" s="13" t="s">
        <v>8</v>
      </c>
      <c r="E37" s="22" t="s">
        <v>112</v>
      </c>
      <c r="F37" s="15">
        <v>9904985</v>
      </c>
      <c r="G37" s="15">
        <v>1074500</v>
      </c>
      <c r="H37" s="15">
        <v>197750</v>
      </c>
      <c r="I37" s="15">
        <v>876750</v>
      </c>
      <c r="J37" s="15">
        <v>6606299</v>
      </c>
      <c r="K37" s="15">
        <v>907705</v>
      </c>
      <c r="L37" s="15">
        <v>5698594</v>
      </c>
      <c r="M37" s="15">
        <v>2224186</v>
      </c>
      <c r="N37" s="15">
        <v>0</v>
      </c>
      <c r="O37" s="15">
        <v>0</v>
      </c>
      <c r="P37" s="14" t="s">
        <v>76</v>
      </c>
    </row>
    <row r="38" spans="1:16" s="17" customFormat="1" ht="21" customHeight="1">
      <c r="A38" s="55"/>
      <c r="B38" s="55"/>
      <c r="C38" s="56"/>
      <c r="D38" s="13" t="s">
        <v>9</v>
      </c>
      <c r="E38" s="23"/>
      <c r="F38" s="6">
        <f aca="true" t="shared" si="10" ref="F38:O38">F37-F36</f>
        <v>0</v>
      </c>
      <c r="G38" s="6">
        <f t="shared" si="10"/>
        <v>0</v>
      </c>
      <c r="H38" s="6">
        <f t="shared" si="10"/>
        <v>0</v>
      </c>
      <c r="I38" s="6">
        <f t="shared" si="10"/>
        <v>0</v>
      </c>
      <c r="J38" s="6">
        <f t="shared" si="10"/>
        <v>-1500000</v>
      </c>
      <c r="K38" s="6">
        <f t="shared" si="10"/>
        <v>907705</v>
      </c>
      <c r="L38" s="6">
        <f t="shared" si="10"/>
        <v>-2407705</v>
      </c>
      <c r="M38" s="6">
        <f t="shared" si="10"/>
        <v>1500000</v>
      </c>
      <c r="N38" s="6">
        <f t="shared" si="10"/>
        <v>0</v>
      </c>
      <c r="O38" s="6">
        <f t="shared" si="10"/>
        <v>0</v>
      </c>
      <c r="P38" s="16"/>
    </row>
    <row r="39" spans="1:16" s="17" customFormat="1" ht="50.25" customHeight="1">
      <c r="A39" s="63" t="s">
        <v>15</v>
      </c>
      <c r="B39" s="64" t="s">
        <v>43</v>
      </c>
      <c r="C39" s="56" t="s">
        <v>83</v>
      </c>
      <c r="D39" s="13" t="s">
        <v>7</v>
      </c>
      <c r="E39" s="22" t="s">
        <v>113</v>
      </c>
      <c r="F39" s="15">
        <v>55362140</v>
      </c>
      <c r="G39" s="15">
        <v>13683853</v>
      </c>
      <c r="H39" s="15">
        <v>8345645</v>
      </c>
      <c r="I39" s="15">
        <v>5338208</v>
      </c>
      <c r="J39" s="15">
        <v>10990336</v>
      </c>
      <c r="K39" s="15">
        <v>0</v>
      </c>
      <c r="L39" s="15">
        <v>10990336</v>
      </c>
      <c r="M39" s="15">
        <v>30687951</v>
      </c>
      <c r="N39" s="15">
        <v>0</v>
      </c>
      <c r="O39" s="15">
        <v>0</v>
      </c>
      <c r="P39" s="16"/>
    </row>
    <row r="40" spans="1:16" s="17" customFormat="1" ht="50.25" customHeight="1">
      <c r="A40" s="63"/>
      <c r="B40" s="64"/>
      <c r="C40" s="56"/>
      <c r="D40" s="13" t="s">
        <v>8</v>
      </c>
      <c r="E40" s="22" t="s">
        <v>113</v>
      </c>
      <c r="F40" s="15">
        <v>55362140</v>
      </c>
      <c r="G40" s="15">
        <v>13683853</v>
      </c>
      <c r="H40" s="15">
        <v>10702515</v>
      </c>
      <c r="I40" s="15">
        <v>2981338</v>
      </c>
      <c r="J40" s="15">
        <v>10990336</v>
      </c>
      <c r="K40" s="15">
        <v>2701513</v>
      </c>
      <c r="L40" s="15">
        <v>8288823</v>
      </c>
      <c r="M40" s="15">
        <v>16514000</v>
      </c>
      <c r="N40" s="15">
        <v>14173951</v>
      </c>
      <c r="O40" s="15">
        <v>0</v>
      </c>
      <c r="P40" s="14" t="s">
        <v>64</v>
      </c>
    </row>
    <row r="41" spans="1:16" s="17" customFormat="1" ht="21" customHeight="1">
      <c r="A41" s="63"/>
      <c r="B41" s="64"/>
      <c r="C41" s="56"/>
      <c r="D41" s="13" t="s">
        <v>9</v>
      </c>
      <c r="E41" s="23"/>
      <c r="F41" s="6">
        <f aca="true" t="shared" si="11" ref="F41:O41">F40-F39</f>
        <v>0</v>
      </c>
      <c r="G41" s="6">
        <f t="shared" si="11"/>
        <v>0</v>
      </c>
      <c r="H41" s="6">
        <f t="shared" si="11"/>
        <v>2356870</v>
      </c>
      <c r="I41" s="6">
        <f t="shared" si="11"/>
        <v>-2356870</v>
      </c>
      <c r="J41" s="6">
        <f t="shared" si="11"/>
        <v>0</v>
      </c>
      <c r="K41" s="6">
        <f t="shared" si="11"/>
        <v>2701513</v>
      </c>
      <c r="L41" s="6">
        <f t="shared" si="11"/>
        <v>-2701513</v>
      </c>
      <c r="M41" s="6">
        <f t="shared" si="11"/>
        <v>-14173951</v>
      </c>
      <c r="N41" s="6">
        <f t="shared" si="11"/>
        <v>14173951</v>
      </c>
      <c r="O41" s="6">
        <f t="shared" si="11"/>
        <v>0</v>
      </c>
      <c r="P41" s="16"/>
    </row>
    <row r="42" spans="1:16" s="17" customFormat="1" ht="69.75" customHeight="1">
      <c r="A42" s="63"/>
      <c r="B42" s="64"/>
      <c r="C42" s="56" t="s">
        <v>44</v>
      </c>
      <c r="D42" s="13" t="s">
        <v>7</v>
      </c>
      <c r="E42" s="22" t="s">
        <v>114</v>
      </c>
      <c r="F42" s="15">
        <v>16004000</v>
      </c>
      <c r="G42" s="15">
        <v>1102477</v>
      </c>
      <c r="H42" s="15">
        <v>978652</v>
      </c>
      <c r="I42" s="15">
        <v>123825</v>
      </c>
      <c r="J42" s="15">
        <v>4983333</v>
      </c>
      <c r="K42" s="15">
        <v>0</v>
      </c>
      <c r="L42" s="15">
        <v>4983333</v>
      </c>
      <c r="M42" s="15">
        <v>0</v>
      </c>
      <c r="N42" s="15">
        <v>9918190</v>
      </c>
      <c r="O42" s="15">
        <v>0</v>
      </c>
      <c r="P42" s="16"/>
    </row>
    <row r="43" spans="1:16" s="17" customFormat="1" ht="69.75" customHeight="1">
      <c r="A43" s="63"/>
      <c r="B43" s="64"/>
      <c r="C43" s="56"/>
      <c r="D43" s="13" t="s">
        <v>8</v>
      </c>
      <c r="E43" s="22" t="s">
        <v>115</v>
      </c>
      <c r="F43" s="15">
        <v>16004000</v>
      </c>
      <c r="G43" s="15">
        <v>1102477</v>
      </c>
      <c r="H43" s="15">
        <v>978652</v>
      </c>
      <c r="I43" s="15">
        <v>123825</v>
      </c>
      <c r="J43" s="15">
        <v>4983333</v>
      </c>
      <c r="K43" s="15">
        <v>7058</v>
      </c>
      <c r="L43" s="15">
        <v>4976275</v>
      </c>
      <c r="M43" s="15">
        <v>3610000</v>
      </c>
      <c r="N43" s="15">
        <v>6308190</v>
      </c>
      <c r="O43" s="15">
        <v>0</v>
      </c>
      <c r="P43" s="14" t="s">
        <v>65</v>
      </c>
    </row>
    <row r="44" spans="1:16" s="17" customFormat="1" ht="21" customHeight="1">
      <c r="A44" s="63"/>
      <c r="B44" s="64"/>
      <c r="C44" s="56"/>
      <c r="D44" s="13" t="s">
        <v>9</v>
      </c>
      <c r="E44" s="23"/>
      <c r="F44" s="6">
        <f aca="true" t="shared" si="12" ref="F44:O44">F43-F42</f>
        <v>0</v>
      </c>
      <c r="G44" s="6">
        <f t="shared" si="12"/>
        <v>0</v>
      </c>
      <c r="H44" s="6">
        <f t="shared" si="12"/>
        <v>0</v>
      </c>
      <c r="I44" s="6">
        <f t="shared" si="12"/>
        <v>0</v>
      </c>
      <c r="J44" s="6">
        <f t="shared" si="12"/>
        <v>0</v>
      </c>
      <c r="K44" s="6">
        <f t="shared" si="12"/>
        <v>7058</v>
      </c>
      <c r="L44" s="6">
        <f t="shared" si="12"/>
        <v>-7058</v>
      </c>
      <c r="M44" s="6">
        <f t="shared" si="12"/>
        <v>3610000</v>
      </c>
      <c r="N44" s="6">
        <f t="shared" si="12"/>
        <v>-3610000</v>
      </c>
      <c r="O44" s="6">
        <f t="shared" si="12"/>
        <v>0</v>
      </c>
      <c r="P44" s="16"/>
    </row>
    <row r="45" spans="1:16" s="17" customFormat="1" ht="45" customHeight="1">
      <c r="A45" s="58" t="s">
        <v>78</v>
      </c>
      <c r="B45" s="54" t="s">
        <v>79</v>
      </c>
      <c r="C45" s="60" t="s">
        <v>84</v>
      </c>
      <c r="D45" s="13" t="s">
        <v>7</v>
      </c>
      <c r="E45" s="22"/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6"/>
    </row>
    <row r="46" spans="1:16" s="17" customFormat="1" ht="45" customHeight="1">
      <c r="A46" s="58"/>
      <c r="B46" s="54"/>
      <c r="C46" s="61"/>
      <c r="D46" s="13" t="s">
        <v>8</v>
      </c>
      <c r="E46" s="22" t="s">
        <v>116</v>
      </c>
      <c r="F46" s="15">
        <v>8000000</v>
      </c>
      <c r="G46" s="15">
        <v>0</v>
      </c>
      <c r="H46" s="15">
        <v>0</v>
      </c>
      <c r="I46" s="15">
        <v>0</v>
      </c>
      <c r="J46" s="15">
        <v>2300000</v>
      </c>
      <c r="K46" s="15">
        <v>426950</v>
      </c>
      <c r="L46" s="15">
        <v>1873050</v>
      </c>
      <c r="M46" s="15">
        <v>2860000</v>
      </c>
      <c r="N46" s="15">
        <v>2840000</v>
      </c>
      <c r="O46" s="15">
        <v>0</v>
      </c>
      <c r="P46" s="14"/>
    </row>
    <row r="47" spans="1:16" s="17" customFormat="1" ht="21" customHeight="1">
      <c r="A47" s="59"/>
      <c r="B47" s="55"/>
      <c r="C47" s="62"/>
      <c r="D47" s="13" t="s">
        <v>9</v>
      </c>
      <c r="E47" s="23"/>
      <c r="F47" s="6">
        <f aca="true" t="shared" si="13" ref="F47:O47">F46-F45</f>
        <v>8000000</v>
      </c>
      <c r="G47" s="6">
        <f t="shared" si="13"/>
        <v>0</v>
      </c>
      <c r="H47" s="6">
        <f t="shared" si="13"/>
        <v>0</v>
      </c>
      <c r="I47" s="6">
        <f t="shared" si="13"/>
        <v>0</v>
      </c>
      <c r="J47" s="6">
        <f t="shared" si="13"/>
        <v>2300000</v>
      </c>
      <c r="K47" s="6">
        <f t="shared" si="13"/>
        <v>426950</v>
      </c>
      <c r="L47" s="6">
        <f t="shared" si="13"/>
        <v>1873050</v>
      </c>
      <c r="M47" s="6">
        <f t="shared" si="13"/>
        <v>2860000</v>
      </c>
      <c r="N47" s="6">
        <f t="shared" si="13"/>
        <v>2840000</v>
      </c>
      <c r="O47" s="6">
        <f t="shared" si="13"/>
        <v>0</v>
      </c>
      <c r="P47" s="16"/>
    </row>
    <row r="48" spans="1:16" s="17" customFormat="1" ht="75.75" customHeight="1">
      <c r="A48" s="53" t="s">
        <v>164</v>
      </c>
      <c r="B48" s="53" t="s">
        <v>154</v>
      </c>
      <c r="C48" s="56" t="s">
        <v>85</v>
      </c>
      <c r="D48" s="13" t="s">
        <v>7</v>
      </c>
      <c r="E48" s="22" t="s">
        <v>117</v>
      </c>
      <c r="F48" s="15">
        <v>525140</v>
      </c>
      <c r="G48" s="15">
        <v>525140</v>
      </c>
      <c r="H48" s="15">
        <v>262560</v>
      </c>
      <c r="I48" s="15">
        <v>262580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6"/>
    </row>
    <row r="49" spans="1:16" s="17" customFormat="1" ht="75.75" customHeight="1">
      <c r="A49" s="54"/>
      <c r="B49" s="54"/>
      <c r="C49" s="56"/>
      <c r="D49" s="13" t="s">
        <v>8</v>
      </c>
      <c r="E49" s="22" t="s">
        <v>117</v>
      </c>
      <c r="F49" s="15">
        <v>525140</v>
      </c>
      <c r="G49" s="15">
        <v>525140</v>
      </c>
      <c r="H49" s="15">
        <v>262560</v>
      </c>
      <c r="I49" s="15">
        <v>262580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 t="s">
        <v>80</v>
      </c>
    </row>
    <row r="50" spans="1:16" s="17" customFormat="1" ht="21" customHeight="1">
      <c r="A50" s="54"/>
      <c r="B50" s="54"/>
      <c r="C50" s="56"/>
      <c r="D50" s="13" t="s">
        <v>9</v>
      </c>
      <c r="E50" s="23"/>
      <c r="F50" s="6">
        <f aca="true" t="shared" si="14" ref="F50:O50">F49-F48</f>
        <v>0</v>
      </c>
      <c r="G50" s="6">
        <f t="shared" si="14"/>
        <v>0</v>
      </c>
      <c r="H50" s="6">
        <f t="shared" si="14"/>
        <v>0</v>
      </c>
      <c r="I50" s="6">
        <f t="shared" si="14"/>
        <v>0</v>
      </c>
      <c r="J50" s="6">
        <f t="shared" si="14"/>
        <v>0</v>
      </c>
      <c r="K50" s="6">
        <f t="shared" si="14"/>
        <v>0</v>
      </c>
      <c r="L50" s="6">
        <f t="shared" si="14"/>
        <v>0</v>
      </c>
      <c r="M50" s="6">
        <f t="shared" si="14"/>
        <v>0</v>
      </c>
      <c r="N50" s="6">
        <f t="shared" si="14"/>
        <v>0</v>
      </c>
      <c r="O50" s="6">
        <f t="shared" si="14"/>
        <v>0</v>
      </c>
      <c r="P50" s="16"/>
    </row>
    <row r="51" spans="1:16" s="17" customFormat="1" ht="54.75" customHeight="1">
      <c r="A51" s="54"/>
      <c r="B51" s="54"/>
      <c r="C51" s="56" t="s">
        <v>45</v>
      </c>
      <c r="D51" s="13" t="s">
        <v>7</v>
      </c>
      <c r="E51" s="22" t="s">
        <v>118</v>
      </c>
      <c r="F51" s="15">
        <v>810000</v>
      </c>
      <c r="G51" s="15">
        <v>0</v>
      </c>
      <c r="H51" s="15">
        <v>0</v>
      </c>
      <c r="I51" s="15">
        <v>0</v>
      </c>
      <c r="J51" s="15">
        <v>810000</v>
      </c>
      <c r="K51" s="15">
        <v>402552</v>
      </c>
      <c r="L51" s="15">
        <v>407448</v>
      </c>
      <c r="M51" s="15">
        <v>0</v>
      </c>
      <c r="N51" s="15">
        <v>0</v>
      </c>
      <c r="O51" s="15">
        <v>0</v>
      </c>
      <c r="P51" s="16"/>
    </row>
    <row r="52" spans="1:16" s="17" customFormat="1" ht="54.75" customHeight="1">
      <c r="A52" s="54"/>
      <c r="B52" s="54"/>
      <c r="C52" s="56"/>
      <c r="D52" s="13" t="s">
        <v>8</v>
      </c>
      <c r="E52" s="22" t="s">
        <v>118</v>
      </c>
      <c r="F52" s="15">
        <v>810000</v>
      </c>
      <c r="G52" s="15">
        <v>0</v>
      </c>
      <c r="H52" s="15">
        <v>0</v>
      </c>
      <c r="I52" s="15">
        <v>0</v>
      </c>
      <c r="J52" s="15">
        <v>810000</v>
      </c>
      <c r="K52" s="15">
        <v>402552</v>
      </c>
      <c r="L52" s="15">
        <v>407448</v>
      </c>
      <c r="M52" s="15">
        <v>0</v>
      </c>
      <c r="N52" s="15">
        <v>0</v>
      </c>
      <c r="O52" s="15">
        <v>0</v>
      </c>
      <c r="P52" s="19" t="s">
        <v>73</v>
      </c>
    </row>
    <row r="53" spans="1:16" s="17" customFormat="1" ht="21" customHeight="1">
      <c r="A53" s="55"/>
      <c r="B53" s="55"/>
      <c r="C53" s="56"/>
      <c r="D53" s="13" t="s">
        <v>9</v>
      </c>
      <c r="E53" s="23"/>
      <c r="F53" s="6">
        <f aca="true" t="shared" si="15" ref="F53:O53">F52-F51</f>
        <v>0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</v>
      </c>
      <c r="K53" s="6">
        <f t="shared" si="15"/>
        <v>0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16"/>
    </row>
    <row r="54" spans="1:16" s="17" customFormat="1" ht="56.25" customHeight="1">
      <c r="A54" s="28" t="s">
        <v>16</v>
      </c>
      <c r="B54" s="28" t="s">
        <v>155</v>
      </c>
      <c r="C54" s="31" t="s">
        <v>46</v>
      </c>
      <c r="D54" s="13" t="s">
        <v>7</v>
      </c>
      <c r="E54" s="7" t="s">
        <v>139</v>
      </c>
      <c r="F54" s="8">
        <v>8600000</v>
      </c>
      <c r="G54" s="8">
        <v>7889740</v>
      </c>
      <c r="H54" s="8">
        <v>4690186</v>
      </c>
      <c r="I54" s="8">
        <v>3199554</v>
      </c>
      <c r="J54" s="8">
        <v>710260</v>
      </c>
      <c r="K54" s="8">
        <v>0</v>
      </c>
      <c r="L54" s="8">
        <v>710260</v>
      </c>
      <c r="M54" s="8">
        <v>0</v>
      </c>
      <c r="N54" s="8">
        <v>0</v>
      </c>
      <c r="O54" s="8">
        <v>0</v>
      </c>
      <c r="P54" s="9"/>
    </row>
    <row r="55" spans="1:16" s="17" customFormat="1" ht="56.25" customHeight="1">
      <c r="A55" s="29"/>
      <c r="B55" s="29"/>
      <c r="C55" s="31"/>
      <c r="D55" s="13" t="s">
        <v>8</v>
      </c>
      <c r="E55" s="7" t="s">
        <v>47</v>
      </c>
      <c r="F55" s="8">
        <v>8600000</v>
      </c>
      <c r="G55" s="8">
        <v>7889740</v>
      </c>
      <c r="H55" s="8">
        <v>4690186</v>
      </c>
      <c r="I55" s="8">
        <v>3199554</v>
      </c>
      <c r="J55" s="8">
        <v>710260</v>
      </c>
      <c r="K55" s="8">
        <v>708697</v>
      </c>
      <c r="L55" s="8">
        <v>1563</v>
      </c>
      <c r="M55" s="8">
        <v>0</v>
      </c>
      <c r="N55" s="8">
        <v>0</v>
      </c>
      <c r="O55" s="8">
        <v>0</v>
      </c>
      <c r="P55" s="7" t="s">
        <v>140</v>
      </c>
    </row>
    <row r="56" spans="1:16" s="17" customFormat="1" ht="21" customHeight="1">
      <c r="A56" s="30"/>
      <c r="B56" s="30"/>
      <c r="C56" s="31"/>
      <c r="D56" s="13" t="s">
        <v>9</v>
      </c>
      <c r="E56" s="10"/>
      <c r="F56" s="6">
        <f aca="true" t="shared" si="16" ref="F56:O56">F55-F54</f>
        <v>0</v>
      </c>
      <c r="G56" s="6">
        <f t="shared" si="16"/>
        <v>0</v>
      </c>
      <c r="H56" s="6">
        <f t="shared" si="16"/>
        <v>0</v>
      </c>
      <c r="I56" s="6">
        <f t="shared" si="16"/>
        <v>0</v>
      </c>
      <c r="J56" s="6">
        <f t="shared" si="16"/>
        <v>0</v>
      </c>
      <c r="K56" s="6">
        <f t="shared" si="16"/>
        <v>708697</v>
      </c>
      <c r="L56" s="6">
        <f t="shared" si="16"/>
        <v>-708697</v>
      </c>
      <c r="M56" s="6">
        <f t="shared" si="16"/>
        <v>0</v>
      </c>
      <c r="N56" s="6">
        <f t="shared" si="16"/>
        <v>0</v>
      </c>
      <c r="O56" s="6">
        <f t="shared" si="16"/>
        <v>0</v>
      </c>
      <c r="P56" s="16"/>
    </row>
    <row r="57" spans="1:16" s="17" customFormat="1" ht="62.25" customHeight="1">
      <c r="A57" s="53" t="s">
        <v>17</v>
      </c>
      <c r="B57" s="53" t="s">
        <v>157</v>
      </c>
      <c r="C57" s="56" t="s">
        <v>48</v>
      </c>
      <c r="D57" s="13" t="s">
        <v>7</v>
      </c>
      <c r="E57" s="22" t="s">
        <v>119</v>
      </c>
      <c r="F57" s="15">
        <v>29537000</v>
      </c>
      <c r="G57" s="15">
        <v>3213020</v>
      </c>
      <c r="H57" s="15">
        <v>1727412</v>
      </c>
      <c r="I57" s="15">
        <v>1485608</v>
      </c>
      <c r="J57" s="15">
        <v>1338803</v>
      </c>
      <c r="K57" s="15">
        <v>424329</v>
      </c>
      <c r="L57" s="15">
        <v>914474</v>
      </c>
      <c r="M57" s="15">
        <v>5000000</v>
      </c>
      <c r="N57" s="15">
        <v>2500000</v>
      </c>
      <c r="O57" s="15">
        <v>17485177</v>
      </c>
      <c r="P57" s="16"/>
    </row>
    <row r="58" spans="1:16" s="17" customFormat="1" ht="62.25" customHeight="1">
      <c r="A58" s="54"/>
      <c r="B58" s="54"/>
      <c r="C58" s="56"/>
      <c r="D58" s="13" t="s">
        <v>8</v>
      </c>
      <c r="E58" s="22" t="s">
        <v>120</v>
      </c>
      <c r="F58" s="15">
        <v>29537000</v>
      </c>
      <c r="G58" s="15">
        <v>3213020</v>
      </c>
      <c r="H58" s="15">
        <v>2808428</v>
      </c>
      <c r="I58" s="15">
        <v>404592</v>
      </c>
      <c r="J58" s="15">
        <v>1338803</v>
      </c>
      <c r="K58" s="15">
        <v>424329</v>
      </c>
      <c r="L58" s="15">
        <v>914474</v>
      </c>
      <c r="M58" s="15">
        <v>2500000</v>
      </c>
      <c r="N58" s="15">
        <v>5000000</v>
      </c>
      <c r="O58" s="15">
        <v>17485177</v>
      </c>
      <c r="P58" s="14" t="s">
        <v>66</v>
      </c>
    </row>
    <row r="59" spans="1:16" s="17" customFormat="1" ht="21" customHeight="1">
      <c r="A59" s="54"/>
      <c r="B59" s="54"/>
      <c r="C59" s="56"/>
      <c r="D59" s="13" t="s">
        <v>9</v>
      </c>
      <c r="E59" s="23"/>
      <c r="F59" s="6">
        <f aca="true" t="shared" si="17" ref="F59:O59">F58-F57</f>
        <v>0</v>
      </c>
      <c r="G59" s="6">
        <f t="shared" si="17"/>
        <v>0</v>
      </c>
      <c r="H59" s="6">
        <f t="shared" si="17"/>
        <v>1081016</v>
      </c>
      <c r="I59" s="6">
        <f t="shared" si="17"/>
        <v>-1081016</v>
      </c>
      <c r="J59" s="6">
        <f t="shared" si="17"/>
        <v>0</v>
      </c>
      <c r="K59" s="6">
        <f t="shared" si="17"/>
        <v>0</v>
      </c>
      <c r="L59" s="6">
        <f t="shared" si="17"/>
        <v>0</v>
      </c>
      <c r="M59" s="6">
        <f t="shared" si="17"/>
        <v>-2500000</v>
      </c>
      <c r="N59" s="6">
        <f t="shared" si="17"/>
        <v>2500000</v>
      </c>
      <c r="O59" s="6">
        <f t="shared" si="17"/>
        <v>0</v>
      </c>
      <c r="P59" s="16"/>
    </row>
    <row r="60" spans="1:16" s="17" customFormat="1" ht="52.5" customHeight="1">
      <c r="A60" s="54"/>
      <c r="B60" s="54"/>
      <c r="C60" s="56" t="s">
        <v>18</v>
      </c>
      <c r="D60" s="13" t="s">
        <v>7</v>
      </c>
      <c r="E60" s="22" t="s">
        <v>121</v>
      </c>
      <c r="F60" s="15">
        <v>8000000</v>
      </c>
      <c r="G60" s="15">
        <v>335156</v>
      </c>
      <c r="H60" s="15">
        <v>143151</v>
      </c>
      <c r="I60" s="15">
        <v>192005</v>
      </c>
      <c r="J60" s="15">
        <v>2308280</v>
      </c>
      <c r="K60" s="15">
        <v>1140</v>
      </c>
      <c r="L60" s="15">
        <v>1581860</v>
      </c>
      <c r="M60" s="15">
        <v>5356564</v>
      </c>
      <c r="N60" s="15"/>
      <c r="O60" s="15">
        <v>0</v>
      </c>
      <c r="P60" s="16"/>
    </row>
    <row r="61" spans="1:16" s="17" customFormat="1" ht="98.25" customHeight="1">
      <c r="A61" s="54"/>
      <c r="B61" s="54"/>
      <c r="C61" s="56"/>
      <c r="D61" s="13" t="s">
        <v>8</v>
      </c>
      <c r="E61" s="22" t="s">
        <v>122</v>
      </c>
      <c r="F61" s="15">
        <v>8000000</v>
      </c>
      <c r="G61" s="15">
        <v>335156</v>
      </c>
      <c r="H61" s="15">
        <v>143151</v>
      </c>
      <c r="I61" s="15">
        <v>192005</v>
      </c>
      <c r="J61" s="15">
        <v>1583000</v>
      </c>
      <c r="K61" s="15">
        <v>1140</v>
      </c>
      <c r="L61" s="15">
        <v>1581860</v>
      </c>
      <c r="M61" s="15">
        <v>1073000</v>
      </c>
      <c r="N61" s="15">
        <v>5008844</v>
      </c>
      <c r="O61" s="15">
        <v>0</v>
      </c>
      <c r="P61" s="14" t="s">
        <v>67</v>
      </c>
    </row>
    <row r="62" spans="1:16" s="17" customFormat="1" ht="21" customHeight="1">
      <c r="A62" s="55"/>
      <c r="B62" s="55"/>
      <c r="C62" s="56"/>
      <c r="D62" s="13" t="s">
        <v>9</v>
      </c>
      <c r="E62" s="23"/>
      <c r="F62" s="6">
        <f aca="true" t="shared" si="18" ref="F62:O62">F61-F60</f>
        <v>0</v>
      </c>
      <c r="G62" s="6">
        <f t="shared" si="18"/>
        <v>0</v>
      </c>
      <c r="H62" s="6">
        <f t="shared" si="18"/>
        <v>0</v>
      </c>
      <c r="I62" s="6">
        <f t="shared" si="18"/>
        <v>0</v>
      </c>
      <c r="J62" s="6">
        <f t="shared" si="18"/>
        <v>-725280</v>
      </c>
      <c r="K62" s="6">
        <f t="shared" si="18"/>
        <v>0</v>
      </c>
      <c r="L62" s="6">
        <f t="shared" si="18"/>
        <v>0</v>
      </c>
      <c r="M62" s="6">
        <f t="shared" si="18"/>
        <v>-4283564</v>
      </c>
      <c r="N62" s="6">
        <f t="shared" si="18"/>
        <v>5008844</v>
      </c>
      <c r="O62" s="6">
        <f t="shared" si="18"/>
        <v>0</v>
      </c>
      <c r="P62" s="16"/>
    </row>
    <row r="63" spans="1:16" s="17" customFormat="1" ht="46.5" customHeight="1">
      <c r="A63" s="53" t="s">
        <v>163</v>
      </c>
      <c r="B63" s="53" t="s">
        <v>156</v>
      </c>
      <c r="C63" s="56" t="s">
        <v>86</v>
      </c>
      <c r="D63" s="13" t="s">
        <v>7</v>
      </c>
      <c r="E63" s="22" t="s">
        <v>123</v>
      </c>
      <c r="F63" s="15">
        <v>264318000</v>
      </c>
      <c r="G63" s="15">
        <v>234560000</v>
      </c>
      <c r="H63" s="15">
        <v>229295993</v>
      </c>
      <c r="I63" s="15">
        <v>5264007</v>
      </c>
      <c r="J63" s="15">
        <v>17296000</v>
      </c>
      <c r="K63" s="15">
        <v>0</v>
      </c>
      <c r="L63" s="15">
        <v>17296000</v>
      </c>
      <c r="M63" s="15">
        <v>12462000</v>
      </c>
      <c r="N63" s="15">
        <v>0</v>
      </c>
      <c r="O63" s="15">
        <v>0</v>
      </c>
      <c r="P63" s="16"/>
    </row>
    <row r="64" spans="1:16" s="17" customFormat="1" ht="75" customHeight="1">
      <c r="A64" s="54"/>
      <c r="B64" s="65"/>
      <c r="C64" s="56"/>
      <c r="D64" s="13" t="s">
        <v>8</v>
      </c>
      <c r="E64" s="22" t="s">
        <v>123</v>
      </c>
      <c r="F64" s="20">
        <v>264318000</v>
      </c>
      <c r="G64" s="15">
        <v>234560000</v>
      </c>
      <c r="H64" s="15">
        <v>230114990</v>
      </c>
      <c r="I64" s="15">
        <v>4445010</v>
      </c>
      <c r="J64" s="15">
        <v>17296000</v>
      </c>
      <c r="K64" s="15">
        <v>4765023</v>
      </c>
      <c r="L64" s="15">
        <v>12530977</v>
      </c>
      <c r="M64" s="15">
        <v>12462000</v>
      </c>
      <c r="N64" s="15">
        <v>0</v>
      </c>
      <c r="O64" s="15">
        <v>0</v>
      </c>
      <c r="P64" s="21" t="s">
        <v>102</v>
      </c>
    </row>
    <row r="65" spans="1:16" s="17" customFormat="1" ht="21" customHeight="1">
      <c r="A65" s="54"/>
      <c r="B65" s="65"/>
      <c r="C65" s="56"/>
      <c r="D65" s="13" t="s">
        <v>9</v>
      </c>
      <c r="E65" s="23"/>
      <c r="F65" s="6">
        <f aca="true" t="shared" si="19" ref="F65:O65">F64-F63</f>
        <v>0</v>
      </c>
      <c r="G65" s="6">
        <f t="shared" si="19"/>
        <v>0</v>
      </c>
      <c r="H65" s="6">
        <f t="shared" si="19"/>
        <v>818997</v>
      </c>
      <c r="I65" s="6">
        <f t="shared" si="19"/>
        <v>-818997</v>
      </c>
      <c r="J65" s="6">
        <f t="shared" si="19"/>
        <v>0</v>
      </c>
      <c r="K65" s="6">
        <f t="shared" si="19"/>
        <v>4765023</v>
      </c>
      <c r="L65" s="6">
        <f t="shared" si="19"/>
        <v>-4765023</v>
      </c>
      <c r="M65" s="6">
        <f t="shared" si="19"/>
        <v>0</v>
      </c>
      <c r="N65" s="6">
        <f t="shared" si="19"/>
        <v>0</v>
      </c>
      <c r="O65" s="6">
        <f t="shared" si="19"/>
        <v>0</v>
      </c>
      <c r="P65" s="16"/>
    </row>
    <row r="66" spans="1:16" s="17" customFormat="1" ht="39.75" customHeight="1">
      <c r="A66" s="54"/>
      <c r="B66" s="65"/>
      <c r="C66" s="56" t="s">
        <v>87</v>
      </c>
      <c r="D66" s="13" t="s">
        <v>7</v>
      </c>
      <c r="E66" s="22" t="s">
        <v>124</v>
      </c>
      <c r="F66" s="15">
        <v>178903000</v>
      </c>
      <c r="G66" s="15">
        <v>133312000</v>
      </c>
      <c r="H66" s="15">
        <v>107963999</v>
      </c>
      <c r="I66" s="15">
        <v>25348001</v>
      </c>
      <c r="J66" s="15">
        <v>18000000</v>
      </c>
      <c r="K66" s="15">
        <v>0</v>
      </c>
      <c r="L66" s="15">
        <v>18000000</v>
      </c>
      <c r="M66" s="15">
        <v>18000000</v>
      </c>
      <c r="N66" s="15">
        <v>9591000</v>
      </c>
      <c r="O66" s="15">
        <v>0</v>
      </c>
      <c r="P66" s="16"/>
    </row>
    <row r="67" spans="1:16" s="17" customFormat="1" ht="71.25" customHeight="1">
      <c r="A67" s="54"/>
      <c r="B67" s="65"/>
      <c r="C67" s="56"/>
      <c r="D67" s="13" t="s">
        <v>8</v>
      </c>
      <c r="E67" s="22" t="s">
        <v>124</v>
      </c>
      <c r="F67" s="15">
        <v>178903000</v>
      </c>
      <c r="G67" s="15">
        <v>133312000</v>
      </c>
      <c r="H67" s="15">
        <v>123545900</v>
      </c>
      <c r="I67" s="15">
        <v>9766100</v>
      </c>
      <c r="J67" s="15">
        <v>18000000</v>
      </c>
      <c r="K67" s="15">
        <v>7342112</v>
      </c>
      <c r="L67" s="15">
        <v>10657888</v>
      </c>
      <c r="M67" s="15">
        <v>14000000</v>
      </c>
      <c r="N67" s="15">
        <v>13591000</v>
      </c>
      <c r="O67" s="15">
        <v>0</v>
      </c>
      <c r="P67" s="14" t="s">
        <v>101</v>
      </c>
    </row>
    <row r="68" spans="1:16" s="17" customFormat="1" ht="21" customHeight="1">
      <c r="A68" s="54"/>
      <c r="B68" s="65"/>
      <c r="C68" s="56"/>
      <c r="D68" s="13" t="s">
        <v>9</v>
      </c>
      <c r="E68" s="23"/>
      <c r="F68" s="6">
        <f aca="true" t="shared" si="20" ref="F68:O68">F67-F66</f>
        <v>0</v>
      </c>
      <c r="G68" s="6">
        <f t="shared" si="20"/>
        <v>0</v>
      </c>
      <c r="H68" s="6">
        <f t="shared" si="20"/>
        <v>15581901</v>
      </c>
      <c r="I68" s="6">
        <f t="shared" si="20"/>
        <v>-15581901</v>
      </c>
      <c r="J68" s="6">
        <f t="shared" si="20"/>
        <v>0</v>
      </c>
      <c r="K68" s="6">
        <f t="shared" si="20"/>
        <v>7342112</v>
      </c>
      <c r="L68" s="6">
        <f t="shared" si="20"/>
        <v>-7342112</v>
      </c>
      <c r="M68" s="6">
        <f t="shared" si="20"/>
        <v>-4000000</v>
      </c>
      <c r="N68" s="6">
        <f t="shared" si="20"/>
        <v>4000000</v>
      </c>
      <c r="O68" s="6">
        <f t="shared" si="20"/>
        <v>0</v>
      </c>
      <c r="P68" s="16"/>
    </row>
    <row r="69" spans="1:16" s="17" customFormat="1" ht="54" customHeight="1">
      <c r="A69" s="54"/>
      <c r="B69" s="65"/>
      <c r="C69" s="56" t="s">
        <v>49</v>
      </c>
      <c r="D69" s="13" t="s">
        <v>7</v>
      </c>
      <c r="E69" s="22" t="s">
        <v>125</v>
      </c>
      <c r="F69" s="15">
        <v>385100000</v>
      </c>
      <c r="G69" s="15">
        <v>18981000</v>
      </c>
      <c r="H69" s="15">
        <v>18284929</v>
      </c>
      <c r="I69" s="15">
        <v>696071</v>
      </c>
      <c r="J69" s="15">
        <v>2999684</v>
      </c>
      <c r="K69" s="15">
        <v>1845249</v>
      </c>
      <c r="L69" s="15">
        <v>1154435</v>
      </c>
      <c r="M69" s="15">
        <v>13124000</v>
      </c>
      <c r="N69" s="15">
        <v>5000000</v>
      </c>
      <c r="O69" s="15">
        <v>344995316</v>
      </c>
      <c r="P69" s="16"/>
    </row>
    <row r="70" spans="1:16" s="17" customFormat="1" ht="69" customHeight="1">
      <c r="A70" s="54"/>
      <c r="B70" s="65"/>
      <c r="C70" s="56"/>
      <c r="D70" s="13" t="s">
        <v>8</v>
      </c>
      <c r="E70" s="22" t="s">
        <v>125</v>
      </c>
      <c r="F70" s="15">
        <v>385100000</v>
      </c>
      <c r="G70" s="15">
        <v>18981000</v>
      </c>
      <c r="H70" s="15">
        <v>18284929</v>
      </c>
      <c r="I70" s="15">
        <v>696071</v>
      </c>
      <c r="J70" s="15">
        <v>2999684</v>
      </c>
      <c r="K70" s="15">
        <v>1845249</v>
      </c>
      <c r="L70" s="15">
        <v>1154435</v>
      </c>
      <c r="M70" s="15">
        <v>0</v>
      </c>
      <c r="N70" s="15">
        <v>5000000</v>
      </c>
      <c r="O70" s="15">
        <v>344995316</v>
      </c>
      <c r="P70" s="14" t="s">
        <v>100</v>
      </c>
    </row>
    <row r="71" spans="1:16" s="17" customFormat="1" ht="21" customHeight="1">
      <c r="A71" s="54"/>
      <c r="B71" s="65"/>
      <c r="C71" s="56"/>
      <c r="D71" s="13" t="s">
        <v>9</v>
      </c>
      <c r="E71" s="23"/>
      <c r="F71" s="6">
        <f aca="true" t="shared" si="21" ref="F71:O71">F70-F69</f>
        <v>0</v>
      </c>
      <c r="G71" s="6">
        <f t="shared" si="21"/>
        <v>0</v>
      </c>
      <c r="H71" s="6">
        <f t="shared" si="21"/>
        <v>0</v>
      </c>
      <c r="I71" s="6">
        <f t="shared" si="21"/>
        <v>0</v>
      </c>
      <c r="J71" s="6">
        <f t="shared" si="21"/>
        <v>0</v>
      </c>
      <c r="K71" s="6">
        <f t="shared" si="21"/>
        <v>0</v>
      </c>
      <c r="L71" s="6">
        <f t="shared" si="21"/>
        <v>0</v>
      </c>
      <c r="M71" s="6">
        <f t="shared" si="21"/>
        <v>-13124000</v>
      </c>
      <c r="N71" s="6">
        <f t="shared" si="21"/>
        <v>0</v>
      </c>
      <c r="O71" s="6">
        <f t="shared" si="21"/>
        <v>0</v>
      </c>
      <c r="P71" s="16"/>
    </row>
    <row r="72" spans="1:17" s="17" customFormat="1" ht="42.75" customHeight="1">
      <c r="A72" s="54"/>
      <c r="B72" s="65"/>
      <c r="C72" s="56" t="s">
        <v>108</v>
      </c>
      <c r="D72" s="13" t="s">
        <v>7</v>
      </c>
      <c r="E72" s="22" t="s">
        <v>126</v>
      </c>
      <c r="F72" s="15">
        <v>36000000</v>
      </c>
      <c r="G72" s="15">
        <v>3503856</v>
      </c>
      <c r="H72" s="15">
        <v>3497960</v>
      </c>
      <c r="I72" s="15">
        <v>5896</v>
      </c>
      <c r="J72" s="15">
        <v>8000000</v>
      </c>
      <c r="K72" s="15">
        <v>7121533</v>
      </c>
      <c r="L72" s="15">
        <v>878467</v>
      </c>
      <c r="M72" s="15">
        <v>24496144</v>
      </c>
      <c r="N72" s="15">
        <v>0</v>
      </c>
      <c r="O72" s="15">
        <v>0</v>
      </c>
      <c r="P72" s="16"/>
      <c r="Q72" s="67"/>
    </row>
    <row r="73" spans="1:17" s="17" customFormat="1" ht="50.25" customHeight="1">
      <c r="A73" s="54"/>
      <c r="B73" s="65"/>
      <c r="C73" s="56"/>
      <c r="D73" s="13" t="s">
        <v>8</v>
      </c>
      <c r="E73" s="22" t="s">
        <v>127</v>
      </c>
      <c r="F73" s="15">
        <v>36000000</v>
      </c>
      <c r="G73" s="15">
        <v>3503856</v>
      </c>
      <c r="H73" s="15">
        <v>3497960</v>
      </c>
      <c r="I73" s="15">
        <v>5896</v>
      </c>
      <c r="J73" s="15">
        <v>8000000</v>
      </c>
      <c r="K73" s="15">
        <v>7121533</v>
      </c>
      <c r="L73" s="15">
        <v>878467</v>
      </c>
      <c r="M73" s="15">
        <v>500000</v>
      </c>
      <c r="N73" s="15">
        <v>23996144</v>
      </c>
      <c r="O73" s="15">
        <v>0</v>
      </c>
      <c r="P73" s="14" t="s">
        <v>99</v>
      </c>
      <c r="Q73" s="67"/>
    </row>
    <row r="74" spans="1:16" s="17" customFormat="1" ht="21" customHeight="1">
      <c r="A74" s="54"/>
      <c r="B74" s="66"/>
      <c r="C74" s="56"/>
      <c r="D74" s="13" t="s">
        <v>9</v>
      </c>
      <c r="E74" s="23"/>
      <c r="F74" s="6">
        <f aca="true" t="shared" si="22" ref="F74:O74">F73-F72</f>
        <v>0</v>
      </c>
      <c r="G74" s="6">
        <f t="shared" si="22"/>
        <v>0</v>
      </c>
      <c r="H74" s="6">
        <f t="shared" si="22"/>
        <v>0</v>
      </c>
      <c r="I74" s="6">
        <f t="shared" si="22"/>
        <v>0</v>
      </c>
      <c r="J74" s="6">
        <f t="shared" si="22"/>
        <v>0</v>
      </c>
      <c r="K74" s="6">
        <f t="shared" si="22"/>
        <v>0</v>
      </c>
      <c r="L74" s="6">
        <f t="shared" si="22"/>
        <v>0</v>
      </c>
      <c r="M74" s="6">
        <f t="shared" si="22"/>
        <v>-23996144</v>
      </c>
      <c r="N74" s="6">
        <f t="shared" si="22"/>
        <v>23996144</v>
      </c>
      <c r="O74" s="6">
        <f t="shared" si="22"/>
        <v>0</v>
      </c>
      <c r="P74" s="16"/>
    </row>
    <row r="75" spans="1:16" s="17" customFormat="1" ht="60.75" customHeight="1">
      <c r="A75" s="54"/>
      <c r="B75" s="53" t="s">
        <v>50</v>
      </c>
      <c r="C75" s="56" t="s">
        <v>51</v>
      </c>
      <c r="D75" s="13" t="s">
        <v>7</v>
      </c>
      <c r="E75" s="22" t="s">
        <v>128</v>
      </c>
      <c r="F75" s="15">
        <v>44200000</v>
      </c>
      <c r="G75" s="15">
        <v>1164000</v>
      </c>
      <c r="H75" s="15">
        <v>307760</v>
      </c>
      <c r="I75" s="15">
        <v>856240</v>
      </c>
      <c r="J75" s="15">
        <v>0</v>
      </c>
      <c r="K75" s="15">
        <v>0</v>
      </c>
      <c r="L75" s="15">
        <v>0</v>
      </c>
      <c r="M75" s="15">
        <v>13023070</v>
      </c>
      <c r="N75" s="15">
        <v>30012930</v>
      </c>
      <c r="O75" s="15">
        <v>0</v>
      </c>
      <c r="P75" s="16"/>
    </row>
    <row r="76" spans="1:16" s="17" customFormat="1" ht="54.75" customHeight="1">
      <c r="A76" s="54"/>
      <c r="B76" s="54"/>
      <c r="C76" s="56"/>
      <c r="D76" s="13" t="s">
        <v>8</v>
      </c>
      <c r="E76" s="22" t="s">
        <v>128</v>
      </c>
      <c r="F76" s="15">
        <v>44200000</v>
      </c>
      <c r="G76" s="15">
        <v>1164000</v>
      </c>
      <c r="H76" s="15">
        <v>307760</v>
      </c>
      <c r="I76" s="15">
        <v>856240</v>
      </c>
      <c r="J76" s="15">
        <v>0</v>
      </c>
      <c r="K76" s="15">
        <v>0</v>
      </c>
      <c r="L76" s="15">
        <v>0</v>
      </c>
      <c r="M76" s="15">
        <v>10000000</v>
      </c>
      <c r="N76" s="15">
        <v>33036000</v>
      </c>
      <c r="O76" s="15">
        <v>0</v>
      </c>
      <c r="P76" s="14" t="s">
        <v>94</v>
      </c>
    </row>
    <row r="77" spans="1:16" s="17" customFormat="1" ht="21" customHeight="1">
      <c r="A77" s="54"/>
      <c r="B77" s="54"/>
      <c r="C77" s="56"/>
      <c r="D77" s="13" t="s">
        <v>9</v>
      </c>
      <c r="E77" s="23"/>
      <c r="F77" s="6">
        <f aca="true" t="shared" si="23" ref="F77:O77">F76-F75</f>
        <v>0</v>
      </c>
      <c r="G77" s="6">
        <f t="shared" si="23"/>
        <v>0</v>
      </c>
      <c r="H77" s="6">
        <f t="shared" si="23"/>
        <v>0</v>
      </c>
      <c r="I77" s="6">
        <f t="shared" si="23"/>
        <v>0</v>
      </c>
      <c r="J77" s="6">
        <f t="shared" si="23"/>
        <v>0</v>
      </c>
      <c r="K77" s="6">
        <f t="shared" si="23"/>
        <v>0</v>
      </c>
      <c r="L77" s="6">
        <f t="shared" si="23"/>
        <v>0</v>
      </c>
      <c r="M77" s="6">
        <f t="shared" si="23"/>
        <v>-3023070</v>
      </c>
      <c r="N77" s="6">
        <f t="shared" si="23"/>
        <v>3023070</v>
      </c>
      <c r="O77" s="6">
        <f t="shared" si="23"/>
        <v>0</v>
      </c>
      <c r="P77" s="16"/>
    </row>
    <row r="78" spans="1:16" s="17" customFormat="1" ht="50.25" customHeight="1">
      <c r="A78" s="54"/>
      <c r="B78" s="54"/>
      <c r="C78" s="56" t="s">
        <v>52</v>
      </c>
      <c r="D78" s="13" t="s">
        <v>7</v>
      </c>
      <c r="E78" s="22" t="s">
        <v>129</v>
      </c>
      <c r="F78" s="15">
        <v>33400000</v>
      </c>
      <c r="G78" s="15">
        <v>24817700</v>
      </c>
      <c r="H78" s="15">
        <v>24320843</v>
      </c>
      <c r="I78" s="15">
        <v>496857</v>
      </c>
      <c r="J78" s="15">
        <v>4438326</v>
      </c>
      <c r="K78" s="15">
        <v>1559976</v>
      </c>
      <c r="L78" s="15">
        <v>2878350</v>
      </c>
      <c r="M78" s="15">
        <v>4143974</v>
      </c>
      <c r="N78" s="15">
        <v>0</v>
      </c>
      <c r="O78" s="15">
        <v>0</v>
      </c>
      <c r="P78" s="16"/>
    </row>
    <row r="79" spans="1:16" s="17" customFormat="1" ht="49.5" customHeight="1">
      <c r="A79" s="54"/>
      <c r="B79" s="54"/>
      <c r="C79" s="56"/>
      <c r="D79" s="13" t="s">
        <v>8</v>
      </c>
      <c r="E79" s="22" t="s">
        <v>129</v>
      </c>
      <c r="F79" s="15">
        <v>33400000</v>
      </c>
      <c r="G79" s="15">
        <v>24817700</v>
      </c>
      <c r="H79" s="15">
        <v>24320843</v>
      </c>
      <c r="I79" s="15">
        <v>496857</v>
      </c>
      <c r="J79" s="15">
        <v>4438326</v>
      </c>
      <c r="K79" s="15">
        <v>1559976</v>
      </c>
      <c r="L79" s="15">
        <v>2878350</v>
      </c>
      <c r="M79" s="15">
        <v>1074200</v>
      </c>
      <c r="N79" s="15">
        <v>3069774</v>
      </c>
      <c r="O79" s="15">
        <v>0</v>
      </c>
      <c r="P79" s="14" t="s">
        <v>95</v>
      </c>
    </row>
    <row r="80" spans="1:16" s="17" customFormat="1" ht="21" customHeight="1">
      <c r="A80" s="54"/>
      <c r="B80" s="54"/>
      <c r="C80" s="56"/>
      <c r="D80" s="13" t="s">
        <v>9</v>
      </c>
      <c r="E80" s="23"/>
      <c r="F80" s="6">
        <f aca="true" t="shared" si="24" ref="F80:O80">F79-F78</f>
        <v>0</v>
      </c>
      <c r="G80" s="6">
        <f t="shared" si="24"/>
        <v>0</v>
      </c>
      <c r="H80" s="6">
        <f t="shared" si="24"/>
        <v>0</v>
      </c>
      <c r="I80" s="6">
        <f t="shared" si="24"/>
        <v>0</v>
      </c>
      <c r="J80" s="6">
        <f t="shared" si="24"/>
        <v>0</v>
      </c>
      <c r="K80" s="6">
        <f t="shared" si="24"/>
        <v>0</v>
      </c>
      <c r="L80" s="6">
        <f t="shared" si="24"/>
        <v>0</v>
      </c>
      <c r="M80" s="6">
        <f t="shared" si="24"/>
        <v>-3069774</v>
      </c>
      <c r="N80" s="6">
        <f t="shared" si="24"/>
        <v>3069774</v>
      </c>
      <c r="O80" s="6">
        <f t="shared" si="24"/>
        <v>0</v>
      </c>
      <c r="P80" s="16"/>
    </row>
    <row r="81" spans="1:16" s="17" customFormat="1" ht="44.25" customHeight="1">
      <c r="A81" s="54"/>
      <c r="B81" s="54"/>
      <c r="C81" s="56" t="s">
        <v>53</v>
      </c>
      <c r="D81" s="13" t="s">
        <v>7</v>
      </c>
      <c r="E81" s="22" t="s">
        <v>130</v>
      </c>
      <c r="F81" s="15">
        <v>7500000</v>
      </c>
      <c r="G81" s="15">
        <v>5146820</v>
      </c>
      <c r="H81" s="15">
        <v>4160011</v>
      </c>
      <c r="I81" s="15">
        <v>986809</v>
      </c>
      <c r="J81" s="15">
        <v>2005000</v>
      </c>
      <c r="K81" s="15">
        <v>0</v>
      </c>
      <c r="L81" s="15">
        <v>2005000</v>
      </c>
      <c r="M81" s="15">
        <v>348180</v>
      </c>
      <c r="N81" s="15">
        <v>0</v>
      </c>
      <c r="O81" s="15">
        <v>0</v>
      </c>
      <c r="P81" s="16"/>
    </row>
    <row r="82" spans="1:16" s="17" customFormat="1" ht="61.5" customHeight="1">
      <c r="A82" s="54"/>
      <c r="B82" s="54"/>
      <c r="C82" s="56"/>
      <c r="D82" s="13" t="s">
        <v>8</v>
      </c>
      <c r="E82" s="22" t="s">
        <v>143</v>
      </c>
      <c r="F82" s="15">
        <v>8700000</v>
      </c>
      <c r="G82" s="15">
        <v>5146820</v>
      </c>
      <c r="H82" s="15">
        <v>4160011</v>
      </c>
      <c r="I82" s="15">
        <v>986809</v>
      </c>
      <c r="J82" s="15">
        <v>2005000</v>
      </c>
      <c r="K82" s="15">
        <v>0</v>
      </c>
      <c r="L82" s="15">
        <v>2005000</v>
      </c>
      <c r="M82" s="15">
        <v>0</v>
      </c>
      <c r="N82" s="15">
        <v>1548180</v>
      </c>
      <c r="O82" s="15">
        <v>0</v>
      </c>
      <c r="P82" s="14" t="s">
        <v>96</v>
      </c>
    </row>
    <row r="83" spans="1:16" s="17" customFormat="1" ht="21" customHeight="1">
      <c r="A83" s="54"/>
      <c r="B83" s="54"/>
      <c r="C83" s="56"/>
      <c r="D83" s="13" t="s">
        <v>9</v>
      </c>
      <c r="E83" s="23"/>
      <c r="F83" s="6">
        <f aca="true" t="shared" si="25" ref="F83:O83">F82-F81</f>
        <v>1200000</v>
      </c>
      <c r="G83" s="6">
        <f t="shared" si="25"/>
        <v>0</v>
      </c>
      <c r="H83" s="6">
        <f t="shared" si="25"/>
        <v>0</v>
      </c>
      <c r="I83" s="6">
        <f t="shared" si="25"/>
        <v>0</v>
      </c>
      <c r="J83" s="6">
        <f t="shared" si="25"/>
        <v>0</v>
      </c>
      <c r="K83" s="6">
        <f t="shared" si="25"/>
        <v>0</v>
      </c>
      <c r="L83" s="6">
        <f t="shared" si="25"/>
        <v>0</v>
      </c>
      <c r="M83" s="6">
        <f t="shared" si="25"/>
        <v>-348180</v>
      </c>
      <c r="N83" s="6">
        <f t="shared" si="25"/>
        <v>1548180</v>
      </c>
      <c r="O83" s="6">
        <f t="shared" si="25"/>
        <v>0</v>
      </c>
      <c r="P83" s="16"/>
    </row>
    <row r="84" spans="1:16" s="17" customFormat="1" ht="48" customHeight="1">
      <c r="A84" s="54"/>
      <c r="B84" s="54"/>
      <c r="C84" s="56" t="s">
        <v>54</v>
      </c>
      <c r="D84" s="13" t="s">
        <v>7</v>
      </c>
      <c r="E84" s="22" t="s">
        <v>131</v>
      </c>
      <c r="F84" s="15">
        <v>62000000</v>
      </c>
      <c r="G84" s="15">
        <v>19733000</v>
      </c>
      <c r="H84" s="15">
        <v>15208455</v>
      </c>
      <c r="I84" s="15">
        <v>4524545</v>
      </c>
      <c r="J84" s="15">
        <v>2007200</v>
      </c>
      <c r="K84" s="15">
        <v>0</v>
      </c>
      <c r="L84" s="15">
        <v>2007200</v>
      </c>
      <c r="M84" s="15">
        <v>10000000</v>
      </c>
      <c r="N84" s="15">
        <v>10000000</v>
      </c>
      <c r="O84" s="15">
        <v>20259800</v>
      </c>
      <c r="P84" s="16"/>
    </row>
    <row r="85" spans="1:16" s="17" customFormat="1" ht="48" customHeight="1">
      <c r="A85" s="54"/>
      <c r="B85" s="54"/>
      <c r="C85" s="56"/>
      <c r="D85" s="13" t="s">
        <v>8</v>
      </c>
      <c r="E85" s="22" t="s">
        <v>132</v>
      </c>
      <c r="F85" s="15">
        <v>62000000</v>
      </c>
      <c r="G85" s="15">
        <v>19733000</v>
      </c>
      <c r="H85" s="15">
        <v>15208455</v>
      </c>
      <c r="I85" s="15">
        <v>4524545</v>
      </c>
      <c r="J85" s="15">
        <v>2007200</v>
      </c>
      <c r="K85" s="15">
        <v>0</v>
      </c>
      <c r="L85" s="15">
        <v>2007200</v>
      </c>
      <c r="M85" s="15">
        <v>3169800</v>
      </c>
      <c r="N85" s="15">
        <v>10000000</v>
      </c>
      <c r="O85" s="15">
        <v>27090000</v>
      </c>
      <c r="P85" s="14" t="s">
        <v>97</v>
      </c>
    </row>
    <row r="86" spans="1:16" s="17" customFormat="1" ht="20.25" customHeight="1">
      <c r="A86" s="54"/>
      <c r="B86" s="54"/>
      <c r="C86" s="56"/>
      <c r="D86" s="13" t="s">
        <v>9</v>
      </c>
      <c r="E86" s="23"/>
      <c r="F86" s="6">
        <f aca="true" t="shared" si="26" ref="F86:O86">F85-F84</f>
        <v>0</v>
      </c>
      <c r="G86" s="6">
        <f t="shared" si="26"/>
        <v>0</v>
      </c>
      <c r="H86" s="6">
        <f t="shared" si="26"/>
        <v>0</v>
      </c>
      <c r="I86" s="6">
        <f t="shared" si="26"/>
        <v>0</v>
      </c>
      <c r="J86" s="6">
        <f t="shared" si="26"/>
        <v>0</v>
      </c>
      <c r="K86" s="6">
        <f t="shared" si="26"/>
        <v>0</v>
      </c>
      <c r="L86" s="6">
        <f t="shared" si="26"/>
        <v>0</v>
      </c>
      <c r="M86" s="6">
        <f t="shared" si="26"/>
        <v>-6830200</v>
      </c>
      <c r="N86" s="6">
        <f t="shared" si="26"/>
        <v>0</v>
      </c>
      <c r="O86" s="6">
        <f t="shared" si="26"/>
        <v>6830200</v>
      </c>
      <c r="P86" s="16"/>
    </row>
    <row r="87" spans="1:16" s="17" customFormat="1" ht="50.25" customHeight="1">
      <c r="A87" s="54"/>
      <c r="B87" s="54"/>
      <c r="C87" s="56" t="s">
        <v>55</v>
      </c>
      <c r="D87" s="13" t="s">
        <v>7</v>
      </c>
      <c r="E87" s="22" t="s">
        <v>133</v>
      </c>
      <c r="F87" s="15">
        <v>5500000</v>
      </c>
      <c r="G87" s="15">
        <v>1054581</v>
      </c>
      <c r="H87" s="15">
        <v>1054581</v>
      </c>
      <c r="I87" s="15">
        <v>0</v>
      </c>
      <c r="J87" s="15">
        <v>503400</v>
      </c>
      <c r="K87" s="15">
        <v>497212</v>
      </c>
      <c r="L87" s="15">
        <v>6188</v>
      </c>
      <c r="M87" s="15">
        <v>503400</v>
      </c>
      <c r="N87" s="15">
        <v>2000000</v>
      </c>
      <c r="O87" s="15">
        <v>1438619</v>
      </c>
      <c r="P87" s="16"/>
    </row>
    <row r="88" spans="1:16" s="17" customFormat="1" ht="50.25" customHeight="1">
      <c r="A88" s="54"/>
      <c r="B88" s="54"/>
      <c r="C88" s="56"/>
      <c r="D88" s="13" t="s">
        <v>8</v>
      </c>
      <c r="E88" s="22" t="s">
        <v>133</v>
      </c>
      <c r="F88" s="15">
        <v>5500000</v>
      </c>
      <c r="G88" s="15">
        <v>1054581</v>
      </c>
      <c r="H88" s="15">
        <v>1054581</v>
      </c>
      <c r="I88" s="15">
        <v>0</v>
      </c>
      <c r="J88" s="15">
        <v>503400</v>
      </c>
      <c r="K88" s="15">
        <v>497212</v>
      </c>
      <c r="L88" s="15">
        <v>6188</v>
      </c>
      <c r="M88" s="15">
        <v>200400</v>
      </c>
      <c r="N88" s="15">
        <v>2000000</v>
      </c>
      <c r="O88" s="15">
        <v>1741619</v>
      </c>
      <c r="P88" s="14" t="s">
        <v>98</v>
      </c>
    </row>
    <row r="89" spans="1:16" s="17" customFormat="1" ht="21" customHeight="1">
      <c r="A89" s="54"/>
      <c r="B89" s="54"/>
      <c r="C89" s="56"/>
      <c r="D89" s="13" t="s">
        <v>9</v>
      </c>
      <c r="E89" s="23"/>
      <c r="F89" s="6">
        <f aca="true" t="shared" si="27" ref="F89:O89">F88-F87</f>
        <v>0</v>
      </c>
      <c r="G89" s="6">
        <f t="shared" si="27"/>
        <v>0</v>
      </c>
      <c r="H89" s="6">
        <f t="shared" si="27"/>
        <v>0</v>
      </c>
      <c r="I89" s="6">
        <f t="shared" si="27"/>
        <v>0</v>
      </c>
      <c r="J89" s="6">
        <f t="shared" si="27"/>
        <v>0</v>
      </c>
      <c r="K89" s="6">
        <f t="shared" si="27"/>
        <v>0</v>
      </c>
      <c r="L89" s="6">
        <f t="shared" si="27"/>
        <v>0</v>
      </c>
      <c r="M89" s="6">
        <f t="shared" si="27"/>
        <v>-303000</v>
      </c>
      <c r="N89" s="6">
        <f t="shared" si="27"/>
        <v>0</v>
      </c>
      <c r="O89" s="6">
        <f t="shared" si="27"/>
        <v>303000</v>
      </c>
      <c r="P89" s="16"/>
    </row>
    <row r="90" spans="1:16" s="17" customFormat="1" ht="39" customHeight="1">
      <c r="A90" s="54"/>
      <c r="B90" s="54"/>
      <c r="C90" s="56" t="s">
        <v>88</v>
      </c>
      <c r="D90" s="13" t="s">
        <v>7</v>
      </c>
      <c r="E90" s="22" t="s">
        <v>134</v>
      </c>
      <c r="F90" s="15">
        <v>5400000</v>
      </c>
      <c r="G90" s="15">
        <v>79000</v>
      </c>
      <c r="H90" s="15">
        <v>79000</v>
      </c>
      <c r="I90" s="15">
        <v>0</v>
      </c>
      <c r="J90" s="15">
        <v>603630</v>
      </c>
      <c r="K90" s="15">
        <v>243536</v>
      </c>
      <c r="L90" s="15">
        <v>360094</v>
      </c>
      <c r="M90" s="15">
        <v>603630</v>
      </c>
      <c r="N90" s="15">
        <v>2000000</v>
      </c>
      <c r="O90" s="15">
        <v>2113740</v>
      </c>
      <c r="P90" s="16"/>
    </row>
    <row r="91" spans="1:16" s="17" customFormat="1" ht="39" customHeight="1">
      <c r="A91" s="54"/>
      <c r="B91" s="54"/>
      <c r="C91" s="56"/>
      <c r="D91" s="13" t="s">
        <v>8</v>
      </c>
      <c r="E91" s="22" t="s">
        <v>134</v>
      </c>
      <c r="F91" s="15">
        <v>5400000</v>
      </c>
      <c r="G91" s="15">
        <v>79000</v>
      </c>
      <c r="H91" s="15">
        <v>79000</v>
      </c>
      <c r="I91" s="15">
        <v>0</v>
      </c>
      <c r="J91" s="15">
        <v>603630</v>
      </c>
      <c r="K91" s="15">
        <v>243536</v>
      </c>
      <c r="L91" s="15">
        <v>360094</v>
      </c>
      <c r="M91" s="15">
        <v>200400</v>
      </c>
      <c r="N91" s="15">
        <v>2000000</v>
      </c>
      <c r="O91" s="15">
        <v>2516970</v>
      </c>
      <c r="P91" s="14" t="s">
        <v>90</v>
      </c>
    </row>
    <row r="92" spans="1:16" s="17" customFormat="1" ht="21" customHeight="1">
      <c r="A92" s="55"/>
      <c r="B92" s="55"/>
      <c r="C92" s="56"/>
      <c r="D92" s="13" t="s">
        <v>9</v>
      </c>
      <c r="E92" s="23"/>
      <c r="F92" s="6">
        <f aca="true" t="shared" si="28" ref="F92:O92">F91-F90</f>
        <v>0</v>
      </c>
      <c r="G92" s="6">
        <f t="shared" si="28"/>
        <v>0</v>
      </c>
      <c r="H92" s="6">
        <f t="shared" si="28"/>
        <v>0</v>
      </c>
      <c r="I92" s="6">
        <f t="shared" si="28"/>
        <v>0</v>
      </c>
      <c r="J92" s="6">
        <f t="shared" si="28"/>
        <v>0</v>
      </c>
      <c r="K92" s="6">
        <f t="shared" si="28"/>
        <v>0</v>
      </c>
      <c r="L92" s="6">
        <f t="shared" si="28"/>
        <v>0</v>
      </c>
      <c r="M92" s="6">
        <f t="shared" si="28"/>
        <v>-403230</v>
      </c>
      <c r="N92" s="6">
        <f t="shared" si="28"/>
        <v>0</v>
      </c>
      <c r="O92" s="6">
        <f t="shared" si="28"/>
        <v>403230</v>
      </c>
      <c r="P92" s="16"/>
    </row>
    <row r="93" spans="1:16" s="17" customFormat="1" ht="49.5" customHeight="1">
      <c r="A93" s="53" t="s">
        <v>19</v>
      </c>
      <c r="B93" s="53" t="s">
        <v>158</v>
      </c>
      <c r="C93" s="56" t="s">
        <v>56</v>
      </c>
      <c r="D93" s="13" t="s">
        <v>7</v>
      </c>
      <c r="E93" s="22" t="s">
        <v>135</v>
      </c>
      <c r="F93" s="15">
        <v>3477000</v>
      </c>
      <c r="G93" s="15">
        <v>0</v>
      </c>
      <c r="H93" s="15">
        <v>0</v>
      </c>
      <c r="I93" s="15">
        <v>0</v>
      </c>
      <c r="J93" s="15">
        <v>500000</v>
      </c>
      <c r="K93" s="15">
        <v>0</v>
      </c>
      <c r="L93" s="15">
        <v>500000</v>
      </c>
      <c r="M93" s="15">
        <v>2027000</v>
      </c>
      <c r="N93" s="15">
        <v>950000</v>
      </c>
      <c r="O93" s="15">
        <v>0</v>
      </c>
      <c r="P93" s="16"/>
    </row>
    <row r="94" spans="1:16" s="17" customFormat="1" ht="50.25" customHeight="1">
      <c r="A94" s="54"/>
      <c r="B94" s="54"/>
      <c r="C94" s="56"/>
      <c r="D94" s="13" t="s">
        <v>8</v>
      </c>
      <c r="E94" s="22" t="s">
        <v>135</v>
      </c>
      <c r="F94" s="15">
        <v>3477000</v>
      </c>
      <c r="G94" s="15">
        <v>0</v>
      </c>
      <c r="H94" s="15">
        <v>0</v>
      </c>
      <c r="I94" s="15">
        <v>0</v>
      </c>
      <c r="J94" s="15">
        <v>500000</v>
      </c>
      <c r="K94" s="15">
        <v>0</v>
      </c>
      <c r="L94" s="15">
        <v>500000</v>
      </c>
      <c r="M94" s="15">
        <v>500000</v>
      </c>
      <c r="N94" s="15">
        <v>2477000</v>
      </c>
      <c r="O94" s="15">
        <v>0</v>
      </c>
      <c r="P94" s="14" t="s">
        <v>89</v>
      </c>
    </row>
    <row r="95" spans="1:16" s="17" customFormat="1" ht="21" customHeight="1">
      <c r="A95" s="55"/>
      <c r="B95" s="55"/>
      <c r="C95" s="56"/>
      <c r="D95" s="13" t="s">
        <v>9</v>
      </c>
      <c r="E95" s="23"/>
      <c r="F95" s="6">
        <f aca="true" t="shared" si="29" ref="F95:O95">F94-F93</f>
        <v>0</v>
      </c>
      <c r="G95" s="6">
        <f t="shared" si="29"/>
        <v>0</v>
      </c>
      <c r="H95" s="6">
        <f t="shared" si="29"/>
        <v>0</v>
      </c>
      <c r="I95" s="6">
        <f t="shared" si="29"/>
        <v>0</v>
      </c>
      <c r="J95" s="6">
        <f t="shared" si="29"/>
        <v>0</v>
      </c>
      <c r="K95" s="6">
        <f t="shared" si="29"/>
        <v>0</v>
      </c>
      <c r="L95" s="6">
        <f t="shared" si="29"/>
        <v>0</v>
      </c>
      <c r="M95" s="6">
        <f t="shared" si="29"/>
        <v>-1527000</v>
      </c>
      <c r="N95" s="6">
        <f t="shared" si="29"/>
        <v>1527000</v>
      </c>
      <c r="O95" s="6">
        <f t="shared" si="29"/>
        <v>0</v>
      </c>
      <c r="P95" s="16"/>
    </row>
    <row r="96" spans="1:16" s="17" customFormat="1" ht="38.25" customHeight="1">
      <c r="A96" s="57" t="s">
        <v>162</v>
      </c>
      <c r="B96" s="57" t="s">
        <v>159</v>
      </c>
      <c r="C96" s="56" t="s">
        <v>57</v>
      </c>
      <c r="D96" s="13" t="s">
        <v>7</v>
      </c>
      <c r="E96" s="22" t="s">
        <v>58</v>
      </c>
      <c r="F96" s="15">
        <v>8776000</v>
      </c>
      <c r="G96" s="15">
        <v>200000</v>
      </c>
      <c r="H96" s="15">
        <v>46800</v>
      </c>
      <c r="I96" s="15">
        <v>153200</v>
      </c>
      <c r="J96" s="15">
        <v>6158688</v>
      </c>
      <c r="K96" s="15">
        <v>4655816</v>
      </c>
      <c r="L96" s="15">
        <v>1349672</v>
      </c>
      <c r="M96" s="15">
        <v>1423312</v>
      </c>
      <c r="N96" s="15">
        <v>994000</v>
      </c>
      <c r="O96" s="15">
        <v>0</v>
      </c>
      <c r="P96" s="16"/>
    </row>
    <row r="97" spans="1:16" s="17" customFormat="1" ht="39" customHeight="1">
      <c r="A97" s="58"/>
      <c r="B97" s="58"/>
      <c r="C97" s="56"/>
      <c r="D97" s="13" t="s">
        <v>8</v>
      </c>
      <c r="E97" s="22" t="s">
        <v>58</v>
      </c>
      <c r="F97" s="15">
        <v>8776000</v>
      </c>
      <c r="G97" s="15">
        <v>200000</v>
      </c>
      <c r="H97" s="15">
        <v>200000</v>
      </c>
      <c r="I97" s="15">
        <v>0</v>
      </c>
      <c r="J97" s="15">
        <v>6158688</v>
      </c>
      <c r="K97" s="15">
        <v>4655816</v>
      </c>
      <c r="L97" s="15">
        <v>1349672</v>
      </c>
      <c r="M97" s="15">
        <v>1417007</v>
      </c>
      <c r="N97" s="15">
        <v>1000305</v>
      </c>
      <c r="O97" s="15">
        <v>0</v>
      </c>
      <c r="P97" s="14" t="s">
        <v>74</v>
      </c>
    </row>
    <row r="98" spans="1:16" s="17" customFormat="1" ht="21" customHeight="1">
      <c r="A98" s="58"/>
      <c r="B98" s="58"/>
      <c r="C98" s="56"/>
      <c r="D98" s="13" t="s">
        <v>9</v>
      </c>
      <c r="E98" s="23"/>
      <c r="F98" s="6">
        <f aca="true" t="shared" si="30" ref="F98:O98">F97-F96</f>
        <v>0</v>
      </c>
      <c r="G98" s="6">
        <f t="shared" si="30"/>
        <v>0</v>
      </c>
      <c r="H98" s="6">
        <f t="shared" si="30"/>
        <v>153200</v>
      </c>
      <c r="I98" s="6">
        <f t="shared" si="30"/>
        <v>-153200</v>
      </c>
      <c r="J98" s="6">
        <f t="shared" si="30"/>
        <v>0</v>
      </c>
      <c r="K98" s="6">
        <f t="shared" si="30"/>
        <v>0</v>
      </c>
      <c r="L98" s="6">
        <f t="shared" si="30"/>
        <v>0</v>
      </c>
      <c r="M98" s="6">
        <f t="shared" si="30"/>
        <v>-6305</v>
      </c>
      <c r="N98" s="6">
        <f t="shared" si="30"/>
        <v>6305</v>
      </c>
      <c r="O98" s="6">
        <f t="shared" si="30"/>
        <v>0</v>
      </c>
      <c r="P98" s="16"/>
    </row>
    <row r="99" spans="1:16" s="17" customFormat="1" ht="47.25" customHeight="1">
      <c r="A99" s="58"/>
      <c r="B99" s="58"/>
      <c r="C99" s="56" t="s">
        <v>59</v>
      </c>
      <c r="D99" s="13" t="s">
        <v>7</v>
      </c>
      <c r="E99" s="22" t="s">
        <v>136</v>
      </c>
      <c r="F99" s="15">
        <v>6178000</v>
      </c>
      <c r="G99" s="15">
        <v>0</v>
      </c>
      <c r="H99" s="15">
        <v>0</v>
      </c>
      <c r="I99" s="15">
        <v>0</v>
      </c>
      <c r="J99" s="15">
        <v>1324077</v>
      </c>
      <c r="K99" s="15">
        <v>206371</v>
      </c>
      <c r="L99" s="15">
        <v>1117706</v>
      </c>
      <c r="M99" s="15">
        <v>4626000</v>
      </c>
      <c r="N99" s="15">
        <v>227923</v>
      </c>
      <c r="O99" s="15">
        <v>0</v>
      </c>
      <c r="P99" s="16"/>
    </row>
    <row r="100" spans="1:16" s="17" customFormat="1" ht="46.5" customHeight="1">
      <c r="A100" s="58"/>
      <c r="B100" s="58"/>
      <c r="C100" s="56"/>
      <c r="D100" s="13" t="s">
        <v>8</v>
      </c>
      <c r="E100" s="22" t="s">
        <v>136</v>
      </c>
      <c r="F100" s="15">
        <v>6178000</v>
      </c>
      <c r="G100" s="15">
        <v>0</v>
      </c>
      <c r="H100" s="15">
        <v>0</v>
      </c>
      <c r="I100" s="15">
        <v>0</v>
      </c>
      <c r="J100" s="15">
        <v>1324077</v>
      </c>
      <c r="K100" s="15">
        <v>206371</v>
      </c>
      <c r="L100" s="15">
        <v>1117706</v>
      </c>
      <c r="M100" s="15">
        <v>3518382</v>
      </c>
      <c r="N100" s="15">
        <v>1335541</v>
      </c>
      <c r="O100" s="15">
        <v>0</v>
      </c>
      <c r="P100" s="14" t="s">
        <v>75</v>
      </c>
    </row>
    <row r="101" spans="1:16" s="17" customFormat="1" ht="21" customHeight="1">
      <c r="A101" s="58"/>
      <c r="B101" s="58"/>
      <c r="C101" s="56"/>
      <c r="D101" s="13" t="s">
        <v>9</v>
      </c>
      <c r="E101" s="23"/>
      <c r="F101" s="6">
        <f aca="true" t="shared" si="31" ref="F101:O101">F100-F99</f>
        <v>0</v>
      </c>
      <c r="G101" s="6">
        <f t="shared" si="31"/>
        <v>0</v>
      </c>
      <c r="H101" s="6">
        <f t="shared" si="31"/>
        <v>0</v>
      </c>
      <c r="I101" s="6">
        <f t="shared" si="31"/>
        <v>0</v>
      </c>
      <c r="J101" s="6">
        <f t="shared" si="31"/>
        <v>0</v>
      </c>
      <c r="K101" s="6">
        <f t="shared" si="31"/>
        <v>0</v>
      </c>
      <c r="L101" s="6">
        <f t="shared" si="31"/>
        <v>0</v>
      </c>
      <c r="M101" s="6">
        <f t="shared" si="31"/>
        <v>-1107618</v>
      </c>
      <c r="N101" s="6">
        <f t="shared" si="31"/>
        <v>1107618</v>
      </c>
      <c r="O101" s="6">
        <f t="shared" si="31"/>
        <v>0</v>
      </c>
      <c r="P101" s="16"/>
    </row>
    <row r="102" spans="1:16" s="17" customFormat="1" ht="38.25" customHeight="1">
      <c r="A102" s="58"/>
      <c r="B102" s="58"/>
      <c r="C102" s="49" t="s">
        <v>107</v>
      </c>
      <c r="D102" s="13" t="s">
        <v>7</v>
      </c>
      <c r="E102" s="26"/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/>
    </row>
    <row r="103" spans="1:16" s="17" customFormat="1" ht="47.25" customHeight="1">
      <c r="A103" s="58"/>
      <c r="B103" s="58"/>
      <c r="C103" s="50"/>
      <c r="D103" s="13" t="s">
        <v>8</v>
      </c>
      <c r="E103" s="22" t="s">
        <v>137</v>
      </c>
      <c r="F103" s="15">
        <v>9620000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564000</v>
      </c>
      <c r="N103" s="15">
        <v>6450000</v>
      </c>
      <c r="O103" s="15">
        <v>2606000</v>
      </c>
      <c r="P103" s="16"/>
    </row>
    <row r="104" spans="1:16" s="17" customFormat="1" ht="21" customHeight="1">
      <c r="A104" s="59"/>
      <c r="B104" s="59"/>
      <c r="C104" s="51"/>
      <c r="D104" s="13" t="s">
        <v>9</v>
      </c>
      <c r="E104" s="26"/>
      <c r="F104" s="6">
        <f aca="true" t="shared" si="32" ref="F104:O104">F103-F102</f>
        <v>9620000</v>
      </c>
      <c r="G104" s="6">
        <f t="shared" si="32"/>
        <v>0</v>
      </c>
      <c r="H104" s="6">
        <f t="shared" si="32"/>
        <v>0</v>
      </c>
      <c r="I104" s="6">
        <f t="shared" si="32"/>
        <v>0</v>
      </c>
      <c r="J104" s="6">
        <f t="shared" si="32"/>
        <v>0</v>
      </c>
      <c r="K104" s="6">
        <f t="shared" si="32"/>
        <v>0</v>
      </c>
      <c r="L104" s="6">
        <f t="shared" si="32"/>
        <v>0</v>
      </c>
      <c r="M104" s="6">
        <f t="shared" si="32"/>
        <v>564000</v>
      </c>
      <c r="N104" s="6">
        <f t="shared" si="32"/>
        <v>6450000</v>
      </c>
      <c r="O104" s="6">
        <f t="shared" si="32"/>
        <v>2606000</v>
      </c>
      <c r="P104" s="16"/>
    </row>
    <row r="105" spans="1:16" s="17" customFormat="1" ht="35.25" customHeight="1">
      <c r="A105" s="57" t="s">
        <v>161</v>
      </c>
      <c r="B105" s="57" t="s">
        <v>20</v>
      </c>
      <c r="C105" s="49" t="s">
        <v>72</v>
      </c>
      <c r="D105" s="13" t="s">
        <v>7</v>
      </c>
      <c r="E105" s="22"/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6"/>
    </row>
    <row r="106" spans="1:16" s="17" customFormat="1" ht="38.25" customHeight="1">
      <c r="A106" s="58"/>
      <c r="B106" s="58"/>
      <c r="C106" s="50"/>
      <c r="D106" s="13" t="s">
        <v>8</v>
      </c>
      <c r="E106" s="22" t="s">
        <v>138</v>
      </c>
      <c r="F106" s="15">
        <v>4741000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474000</v>
      </c>
      <c r="N106" s="15">
        <v>4267000</v>
      </c>
      <c r="O106" s="15">
        <v>0</v>
      </c>
      <c r="P106" s="14"/>
    </row>
    <row r="107" spans="1:16" s="17" customFormat="1" ht="21" customHeight="1">
      <c r="A107" s="58"/>
      <c r="B107" s="58"/>
      <c r="C107" s="51"/>
      <c r="D107" s="13" t="s">
        <v>9</v>
      </c>
      <c r="E107" s="23"/>
      <c r="F107" s="6">
        <f aca="true" t="shared" si="33" ref="F107:O107">F106-F105</f>
        <v>4741000</v>
      </c>
      <c r="G107" s="6">
        <f t="shared" si="33"/>
        <v>0</v>
      </c>
      <c r="H107" s="6">
        <f t="shared" si="33"/>
        <v>0</v>
      </c>
      <c r="I107" s="6">
        <f t="shared" si="33"/>
        <v>0</v>
      </c>
      <c r="J107" s="6">
        <f t="shared" si="33"/>
        <v>0</v>
      </c>
      <c r="K107" s="6">
        <f t="shared" si="33"/>
        <v>0</v>
      </c>
      <c r="L107" s="6">
        <f t="shared" si="33"/>
        <v>0</v>
      </c>
      <c r="M107" s="6">
        <f t="shared" si="33"/>
        <v>474000</v>
      </c>
      <c r="N107" s="6">
        <f t="shared" si="33"/>
        <v>4267000</v>
      </c>
      <c r="O107" s="6">
        <f t="shared" si="33"/>
        <v>0</v>
      </c>
      <c r="P107" s="16"/>
    </row>
    <row r="108" spans="1:16" s="17" customFormat="1" ht="39.75" customHeight="1">
      <c r="A108" s="53" t="s">
        <v>160</v>
      </c>
      <c r="B108" s="53" t="s">
        <v>21</v>
      </c>
      <c r="C108" s="56" t="s">
        <v>22</v>
      </c>
      <c r="D108" s="13" t="s">
        <v>7</v>
      </c>
      <c r="E108" s="22" t="s">
        <v>60</v>
      </c>
      <c r="F108" s="15">
        <v>1700000</v>
      </c>
      <c r="G108" s="15">
        <v>0</v>
      </c>
      <c r="H108" s="15">
        <v>0</v>
      </c>
      <c r="I108" s="15">
        <v>0</v>
      </c>
      <c r="J108" s="15">
        <v>560000</v>
      </c>
      <c r="K108" s="15">
        <v>0</v>
      </c>
      <c r="L108" s="15">
        <v>560000</v>
      </c>
      <c r="M108" s="15">
        <v>840000</v>
      </c>
      <c r="N108" s="15">
        <v>300000</v>
      </c>
      <c r="O108" s="15">
        <v>0</v>
      </c>
      <c r="P108" s="16"/>
    </row>
    <row r="109" spans="1:16" s="17" customFormat="1" ht="39.75" customHeight="1">
      <c r="A109" s="54"/>
      <c r="B109" s="54"/>
      <c r="C109" s="56"/>
      <c r="D109" s="13" t="s">
        <v>8</v>
      </c>
      <c r="E109" s="22" t="s">
        <v>60</v>
      </c>
      <c r="F109" s="15">
        <v>1700000</v>
      </c>
      <c r="G109" s="15">
        <v>0</v>
      </c>
      <c r="H109" s="15">
        <v>0</v>
      </c>
      <c r="I109" s="15">
        <v>0</v>
      </c>
      <c r="J109" s="15">
        <v>560000</v>
      </c>
      <c r="K109" s="15">
        <v>0</v>
      </c>
      <c r="L109" s="15">
        <v>560000</v>
      </c>
      <c r="M109" s="15">
        <v>500000</v>
      </c>
      <c r="N109" s="15">
        <v>640000</v>
      </c>
      <c r="O109" s="15">
        <v>0</v>
      </c>
      <c r="P109" s="14" t="s">
        <v>77</v>
      </c>
    </row>
    <row r="110" spans="1:16" s="17" customFormat="1" ht="21" customHeight="1">
      <c r="A110" s="55"/>
      <c r="B110" s="55"/>
      <c r="C110" s="56"/>
      <c r="D110" s="13" t="s">
        <v>9</v>
      </c>
      <c r="E110" s="18"/>
      <c r="F110" s="6">
        <f aca="true" t="shared" si="34" ref="F110:O110">F109-F108</f>
        <v>0</v>
      </c>
      <c r="G110" s="6">
        <f t="shared" si="34"/>
        <v>0</v>
      </c>
      <c r="H110" s="6">
        <f t="shared" si="34"/>
        <v>0</v>
      </c>
      <c r="I110" s="6">
        <f t="shared" si="34"/>
        <v>0</v>
      </c>
      <c r="J110" s="6">
        <f t="shared" si="34"/>
        <v>0</v>
      </c>
      <c r="K110" s="6">
        <f t="shared" si="34"/>
        <v>0</v>
      </c>
      <c r="L110" s="6">
        <f t="shared" si="34"/>
        <v>0</v>
      </c>
      <c r="M110" s="6">
        <f t="shared" si="34"/>
        <v>-340000</v>
      </c>
      <c r="N110" s="6">
        <f t="shared" si="34"/>
        <v>340000</v>
      </c>
      <c r="O110" s="6">
        <f t="shared" si="34"/>
        <v>0</v>
      </c>
      <c r="P110" s="16"/>
    </row>
    <row r="111" spans="1:16" ht="3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ht="14.25" customHeight="1"/>
    <row r="113" ht="36" customHeight="1">
      <c r="J113" s="1"/>
    </row>
    <row r="114" ht="14.25" customHeight="1"/>
  </sheetData>
  <sheetProtection/>
  <mergeCells count="82">
    <mergeCell ref="A93:A95"/>
    <mergeCell ref="B75:B92"/>
    <mergeCell ref="C96:C98"/>
    <mergeCell ref="C99:C101"/>
    <mergeCell ref="C105:C107"/>
    <mergeCell ref="A108:A110"/>
    <mergeCell ref="B108:B110"/>
    <mergeCell ref="C108:C110"/>
    <mergeCell ref="A105:A107"/>
    <mergeCell ref="A96:A104"/>
    <mergeCell ref="A63:A92"/>
    <mergeCell ref="B63:B74"/>
    <mergeCell ref="C63:C65"/>
    <mergeCell ref="C66:C68"/>
    <mergeCell ref="C87:C89"/>
    <mergeCell ref="C90:C92"/>
    <mergeCell ref="C75:C77"/>
    <mergeCell ref="C78:C80"/>
    <mergeCell ref="C81:C83"/>
    <mergeCell ref="C84:C86"/>
    <mergeCell ref="C69:C71"/>
    <mergeCell ref="B105:B107"/>
    <mergeCell ref="B96:B104"/>
    <mergeCell ref="C102:C104"/>
    <mergeCell ref="B93:B95"/>
    <mergeCell ref="C93:C95"/>
    <mergeCell ref="A57:A62"/>
    <mergeCell ref="B57:B62"/>
    <mergeCell ref="C57:C59"/>
    <mergeCell ref="C60:C62"/>
    <mergeCell ref="C72:C74"/>
    <mergeCell ref="B39:B44"/>
    <mergeCell ref="C39:C41"/>
    <mergeCell ref="C42:C44"/>
    <mergeCell ref="A48:A53"/>
    <mergeCell ref="B48:B53"/>
    <mergeCell ref="C48:C50"/>
    <mergeCell ref="C51:C53"/>
    <mergeCell ref="A45:A47"/>
    <mergeCell ref="C27:C29"/>
    <mergeCell ref="A33:A35"/>
    <mergeCell ref="B33:B35"/>
    <mergeCell ref="A36:A38"/>
    <mergeCell ref="B36:B38"/>
    <mergeCell ref="C36:C38"/>
    <mergeCell ref="C18:C20"/>
    <mergeCell ref="A30:A32"/>
    <mergeCell ref="B30:B32"/>
    <mergeCell ref="B45:B47"/>
    <mergeCell ref="C45:C47"/>
    <mergeCell ref="A39:A44"/>
    <mergeCell ref="A21:A29"/>
    <mergeCell ref="B21:B29"/>
    <mergeCell ref="C21:C23"/>
    <mergeCell ref="C24:C26"/>
    <mergeCell ref="A9:A11"/>
    <mergeCell ref="B9:B11"/>
    <mergeCell ref="C9:C11"/>
    <mergeCell ref="C33:C35"/>
    <mergeCell ref="A12:A17"/>
    <mergeCell ref="B12:B17"/>
    <mergeCell ref="C12:C14"/>
    <mergeCell ref="C15:C17"/>
    <mergeCell ref="A18:A20"/>
    <mergeCell ref="B18:B20"/>
    <mergeCell ref="J4:L4"/>
    <mergeCell ref="M4:M5"/>
    <mergeCell ref="N4:N5"/>
    <mergeCell ref="O4:O5"/>
    <mergeCell ref="P4:P5"/>
    <mergeCell ref="A6:C8"/>
    <mergeCell ref="E6:E8"/>
    <mergeCell ref="A54:A56"/>
    <mergeCell ref="B54:B56"/>
    <mergeCell ref="C54:C56"/>
    <mergeCell ref="C30:C32"/>
    <mergeCell ref="A2:P2"/>
    <mergeCell ref="A4:C5"/>
    <mergeCell ref="D4:D5"/>
    <mergeCell ref="E4:E5"/>
    <mergeCell ref="F4:F5"/>
    <mergeCell ref="G4:I4"/>
  </mergeCells>
  <printOptions/>
  <pageMargins left="0.19" right="0" top="0.31496062992125984" bottom="0.2362204724409449" header="0.31496062992125984" footer="0.1968503937007874"/>
  <pageSetup horizontalDpi="600" verticalDpi="600" orientation="landscape" pageOrder="overThenDown" paperSize="9" scale="6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2013-11-15T06:54:33Z</cp:lastPrinted>
  <dcterms:created xsi:type="dcterms:W3CDTF">2004-11-10T02:24:53Z</dcterms:created>
  <dcterms:modified xsi:type="dcterms:W3CDTF">2013-12-23T06:57:12Z</dcterms:modified>
  <cp:category/>
  <cp:version/>
  <cp:contentType/>
  <cp:contentStatus/>
</cp:coreProperties>
</file>